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MO\PMO\Templates\"/>
    </mc:Choice>
  </mc:AlternateContent>
  <bookViews>
    <workbookView xWindow="0" yWindow="300" windowWidth="13950" windowHeight="6825" tabRatio="773"/>
  </bookViews>
  <sheets>
    <sheet name="Project Information" sheetId="33" r:id="rId1"/>
    <sheet name="Progress" sheetId="34" r:id="rId2"/>
    <sheet name="Products" sheetId="37" r:id="rId3"/>
    <sheet name="Expenditures" sheetId="41" r:id="rId4"/>
    <sheet name="UTC Metrics" sheetId="46" r:id="rId5"/>
    <sheet name="Instructions" sheetId="45" r:id="rId6"/>
  </sheets>
  <definedNames>
    <definedName name="Diversity">#REF!</definedName>
    <definedName name="Expenditures">Expenditures!$B$2:$K$69</definedName>
    <definedName name="Funding_Source">'Project Information'!$D$22:$D$25</definedName>
    <definedName name="Metrics" localSheetId="4">'UTC Metrics'!$B$2:$M$212</definedName>
    <definedName name="Metrics">#REF!</definedName>
    <definedName name="_xlnm.Print_Area" localSheetId="3">Expenditures!$B$2:$K$69</definedName>
    <definedName name="_xlnm.Print_Area" localSheetId="5">Instructions!$B$2:$H$37</definedName>
    <definedName name="_xlnm.Print_Area" localSheetId="2">Products!$B$2:$G$35</definedName>
    <definedName name="_xlnm.Print_Area" localSheetId="1">Progress!$B$2:$P$39</definedName>
    <definedName name="_xlnm.Print_Area" localSheetId="4">'UTC Metrics'!$B$2:$M$212</definedName>
    <definedName name="Products">Products!$B$2:$G$35</definedName>
    <definedName name="Progress">Progress!$B$2:$P$39</definedName>
    <definedName name="Roadmaps">'Project Information'!$C$21:$C$23</definedName>
    <definedName name="Summary">'Project Information'!$B$2:$H$17</definedName>
    <definedName name="Updates" localSheetId="5">Instructions!$B$2:$H$37</definedName>
    <definedName name="Updates">#REF!</definedName>
  </definedNames>
  <calcPr calcId="162913"/>
</workbook>
</file>

<file path=xl/calcChain.xml><?xml version="1.0" encoding="utf-8"?>
<calcChain xmlns="http://schemas.openxmlformats.org/spreadsheetml/2006/main">
  <c r="S5" i="34" l="1"/>
  <c r="I8" i="41"/>
  <c r="I7" i="41"/>
  <c r="R6" i="34"/>
  <c r="T6" i="34" s="1"/>
  <c r="R7" i="34"/>
  <c r="T7" i="34" s="1"/>
  <c r="R8" i="34"/>
  <c r="T8" i="34" s="1"/>
  <c r="R9" i="34"/>
  <c r="T9" i="34" s="1"/>
  <c r="R10" i="34"/>
  <c r="T10" i="34" s="1"/>
  <c r="R11" i="34"/>
  <c r="T11" i="34" s="1"/>
  <c r="U11" i="34" s="1"/>
  <c r="R12" i="34"/>
  <c r="T12" i="34" s="1"/>
  <c r="U12" i="34" s="1"/>
  <c r="R13" i="34"/>
  <c r="T13" i="34" s="1"/>
  <c r="U13" i="34" s="1"/>
  <c r="R14" i="34"/>
  <c r="T14" i="34" s="1"/>
  <c r="U14" i="34" s="1"/>
  <c r="R15" i="34"/>
  <c r="T15" i="34"/>
  <c r="U15" i="34" s="1"/>
  <c r="R16" i="34"/>
  <c r="T16" i="34"/>
  <c r="U16" i="34" s="1"/>
  <c r="R17" i="34"/>
  <c r="T17" i="34" s="1"/>
  <c r="U17" i="34" s="1"/>
  <c r="R18" i="34"/>
  <c r="T18" i="34"/>
  <c r="U18" i="34"/>
  <c r="R19" i="34"/>
  <c r="T19" i="34" s="1"/>
  <c r="U19" i="34" s="1"/>
  <c r="R20" i="34"/>
  <c r="T20" i="34" s="1"/>
  <c r="U20" i="34" s="1"/>
  <c r="V11" i="34" l="1"/>
  <c r="S6" i="34"/>
  <c r="U6" i="34" s="1"/>
  <c r="V6" i="34" s="1"/>
  <c r="V15" i="34"/>
  <c r="S18" i="34"/>
  <c r="V20" i="34"/>
  <c r="S17" i="34"/>
  <c r="S14" i="34"/>
  <c r="V19" i="34"/>
  <c r="S13" i="34"/>
  <c r="S15" i="34"/>
  <c r="V12" i="34"/>
  <c r="S10" i="34"/>
  <c r="U10" i="34" s="1"/>
  <c r="S19" i="34"/>
  <c r="V16" i="34"/>
  <c r="S9" i="34"/>
  <c r="U9" i="34" s="1"/>
  <c r="V13" i="34"/>
  <c r="S20" i="34"/>
  <c r="S16" i="34"/>
  <c r="S12" i="34"/>
  <c r="S8" i="34"/>
  <c r="U8" i="34" s="1"/>
  <c r="V8" i="34" s="1"/>
  <c r="S11" i="34"/>
  <c r="S7" i="34"/>
  <c r="U7" i="34" s="1"/>
  <c r="V7" i="34" s="1"/>
  <c r="V17" i="34"/>
  <c r="V9" i="34"/>
  <c r="V18" i="34"/>
  <c r="V14" i="34"/>
  <c r="V10" i="34"/>
  <c r="F178" i="46" l="1"/>
  <c r="F143" i="46"/>
  <c r="F108" i="46"/>
  <c r="F73" i="46"/>
  <c r="F38" i="46"/>
  <c r="F58" i="41"/>
  <c r="F46" i="41"/>
  <c r="F34" i="41"/>
  <c r="F22" i="41"/>
  <c r="F10" i="41"/>
  <c r="L206" i="46"/>
  <c r="K206" i="46"/>
  <c r="J206" i="46"/>
  <c r="I206" i="46"/>
  <c r="H206" i="46"/>
  <c r="L199" i="46"/>
  <c r="K199" i="46"/>
  <c r="J199" i="46"/>
  <c r="I199" i="46"/>
  <c r="H199" i="46"/>
  <c r="L187" i="46"/>
  <c r="K187" i="46"/>
  <c r="J187" i="46"/>
  <c r="I187" i="46"/>
  <c r="H187" i="46"/>
  <c r="L184" i="46"/>
  <c r="K184" i="46"/>
  <c r="J184" i="46"/>
  <c r="I184" i="46"/>
  <c r="H184" i="46"/>
  <c r="L171" i="46"/>
  <c r="K171" i="46"/>
  <c r="J171" i="46"/>
  <c r="I171" i="46"/>
  <c r="H171" i="46"/>
  <c r="L164" i="46"/>
  <c r="K164" i="46"/>
  <c r="J164" i="46"/>
  <c r="I164" i="46"/>
  <c r="H164" i="46"/>
  <c r="L152" i="46"/>
  <c r="K152" i="46"/>
  <c r="J152" i="46"/>
  <c r="I152" i="46"/>
  <c r="H152" i="46"/>
  <c r="L149" i="46"/>
  <c r="K149" i="46"/>
  <c r="J149" i="46"/>
  <c r="I149" i="46"/>
  <c r="H149" i="46"/>
  <c r="L136" i="46"/>
  <c r="K136" i="46"/>
  <c r="J136" i="46"/>
  <c r="I136" i="46"/>
  <c r="H136" i="46"/>
  <c r="L129" i="46"/>
  <c r="K129" i="46"/>
  <c r="J129" i="46"/>
  <c r="I129" i="46"/>
  <c r="H129" i="46"/>
  <c r="L117" i="46"/>
  <c r="K117" i="46"/>
  <c r="J117" i="46"/>
  <c r="I117" i="46"/>
  <c r="H117" i="46"/>
  <c r="L114" i="46"/>
  <c r="K114" i="46"/>
  <c r="J114" i="46"/>
  <c r="I114" i="46"/>
  <c r="H114" i="46"/>
  <c r="L101" i="46"/>
  <c r="K101" i="46"/>
  <c r="J101" i="46"/>
  <c r="I101" i="46"/>
  <c r="H101" i="46"/>
  <c r="L94" i="46"/>
  <c r="K94" i="46"/>
  <c r="J94" i="46"/>
  <c r="I94" i="46"/>
  <c r="H94" i="46"/>
  <c r="L82" i="46"/>
  <c r="K82" i="46"/>
  <c r="J82" i="46"/>
  <c r="I82" i="46"/>
  <c r="H82" i="46"/>
  <c r="L79" i="46"/>
  <c r="K79" i="46"/>
  <c r="J79" i="46"/>
  <c r="I79" i="46"/>
  <c r="H79" i="46"/>
  <c r="L59" i="46"/>
  <c r="K59" i="46"/>
  <c r="J59" i="46"/>
  <c r="I59" i="46"/>
  <c r="H59" i="46"/>
  <c r="I47" i="46"/>
  <c r="J47" i="46"/>
  <c r="K47" i="46"/>
  <c r="L47" i="46"/>
  <c r="H47" i="46"/>
  <c r="I31" i="46" l="1"/>
  <c r="L66" i="46"/>
  <c r="K66" i="46"/>
  <c r="J66" i="46"/>
  <c r="I66" i="46"/>
  <c r="H66" i="46"/>
  <c r="J26" i="46"/>
  <c r="L44" i="46"/>
  <c r="L9" i="46" s="1"/>
  <c r="K44" i="46"/>
  <c r="J44" i="46"/>
  <c r="I44" i="46"/>
  <c r="H44" i="46"/>
  <c r="L36" i="46"/>
  <c r="K36" i="46"/>
  <c r="J36" i="46"/>
  <c r="I36" i="46"/>
  <c r="H36" i="46"/>
  <c r="L35" i="46"/>
  <c r="K35" i="46"/>
  <c r="J35" i="46"/>
  <c r="I35" i="46"/>
  <c r="H35" i="46"/>
  <c r="L34" i="46"/>
  <c r="K34" i="46"/>
  <c r="J34" i="46"/>
  <c r="I34" i="46"/>
  <c r="H34" i="46"/>
  <c r="L33" i="46"/>
  <c r="K33" i="46"/>
  <c r="J33" i="46"/>
  <c r="I33" i="46"/>
  <c r="H33" i="46"/>
  <c r="L32" i="46"/>
  <c r="K32" i="46"/>
  <c r="J32" i="46"/>
  <c r="I32" i="46"/>
  <c r="H32" i="46"/>
  <c r="L30" i="46"/>
  <c r="K30" i="46"/>
  <c r="J30" i="46"/>
  <c r="I30" i="46"/>
  <c r="H30" i="46"/>
  <c r="L29" i="46"/>
  <c r="K29" i="46"/>
  <c r="J29" i="46"/>
  <c r="I29" i="46"/>
  <c r="H29" i="46"/>
  <c r="L28" i="46"/>
  <c r="K28" i="46"/>
  <c r="J28" i="46"/>
  <c r="I28" i="46"/>
  <c r="H28" i="46"/>
  <c r="L27" i="46"/>
  <c r="K27" i="46"/>
  <c r="J27" i="46"/>
  <c r="I27" i="46"/>
  <c r="H27" i="46"/>
  <c r="L25" i="46"/>
  <c r="K25" i="46"/>
  <c r="J25" i="46"/>
  <c r="I25" i="46"/>
  <c r="H25" i="46"/>
  <c r="L24" i="46"/>
  <c r="K24" i="46"/>
  <c r="J24" i="46"/>
  <c r="I24" i="46"/>
  <c r="H24" i="46"/>
  <c r="L23" i="46"/>
  <c r="K23" i="46"/>
  <c r="J23" i="46"/>
  <c r="I23" i="46"/>
  <c r="H23" i="46"/>
  <c r="L22" i="46"/>
  <c r="K22" i="46"/>
  <c r="J22" i="46"/>
  <c r="I22" i="46"/>
  <c r="H22" i="46"/>
  <c r="L21" i="46"/>
  <c r="K21" i="46"/>
  <c r="J21" i="46"/>
  <c r="I21" i="46"/>
  <c r="H21" i="46"/>
  <c r="L20" i="46"/>
  <c r="K20" i="46"/>
  <c r="J20" i="46"/>
  <c r="I20" i="46"/>
  <c r="H20" i="46"/>
  <c r="L18" i="46"/>
  <c r="K18" i="46"/>
  <c r="J18" i="46"/>
  <c r="I18" i="46"/>
  <c r="H18" i="46"/>
  <c r="L17" i="46"/>
  <c r="K17" i="46"/>
  <c r="J17" i="46"/>
  <c r="I17" i="46"/>
  <c r="H17" i="46"/>
  <c r="L16" i="46"/>
  <c r="K16" i="46"/>
  <c r="J16" i="46"/>
  <c r="I16" i="46"/>
  <c r="H16" i="46"/>
  <c r="L15" i="46"/>
  <c r="K15" i="46"/>
  <c r="J15" i="46"/>
  <c r="I15" i="46"/>
  <c r="H15" i="46"/>
  <c r="L14" i="46"/>
  <c r="K14" i="46"/>
  <c r="J14" i="46"/>
  <c r="I14" i="46"/>
  <c r="H14" i="46"/>
  <c r="L13" i="46"/>
  <c r="K13" i="46"/>
  <c r="J13" i="46"/>
  <c r="I13" i="46"/>
  <c r="H13" i="46"/>
  <c r="L12" i="46"/>
  <c r="K12" i="46"/>
  <c r="J12" i="46"/>
  <c r="I12" i="46"/>
  <c r="H12" i="46"/>
  <c r="L11" i="46"/>
  <c r="K11" i="46"/>
  <c r="J11" i="46"/>
  <c r="I11" i="46"/>
  <c r="H11" i="46"/>
  <c r="L10" i="46"/>
  <c r="K10" i="46"/>
  <c r="J10" i="46"/>
  <c r="I10" i="46"/>
  <c r="H10" i="46"/>
  <c r="L8" i="46"/>
  <c r="K8" i="46"/>
  <c r="J8" i="46"/>
  <c r="I8" i="46"/>
  <c r="H8" i="46"/>
  <c r="L7" i="46"/>
  <c r="K7" i="46"/>
  <c r="J7" i="46"/>
  <c r="I7" i="46"/>
  <c r="H7" i="46"/>
  <c r="L6" i="46"/>
  <c r="K6" i="46"/>
  <c r="J6" i="46"/>
  <c r="I6" i="46"/>
  <c r="H6" i="46"/>
  <c r="H19" i="46" l="1"/>
  <c r="K26" i="46"/>
  <c r="I9" i="46"/>
  <c r="L19" i="46"/>
  <c r="J31" i="46"/>
  <c r="L26" i="46"/>
  <c r="I19" i="46"/>
  <c r="K31" i="46"/>
  <c r="H9" i="46"/>
  <c r="H26" i="46"/>
  <c r="J9" i="46"/>
  <c r="J19" i="46"/>
  <c r="L31" i="46"/>
  <c r="K19" i="46"/>
  <c r="K9" i="46"/>
  <c r="I26" i="46"/>
  <c r="H31" i="46"/>
  <c r="G8" i="41"/>
  <c r="H8" i="41" s="1"/>
  <c r="G7" i="41"/>
  <c r="H7" i="41" s="1"/>
  <c r="G6" i="41"/>
  <c r="G5" i="41"/>
  <c r="I5" i="41" s="1"/>
  <c r="G4" i="41"/>
  <c r="I4" i="41" s="1"/>
  <c r="H6" i="41" l="1"/>
  <c r="I6" i="41"/>
  <c r="D4" i="41"/>
  <c r="D6" i="41" s="1"/>
  <c r="F15" i="33" s="1"/>
  <c r="H4" i="41"/>
  <c r="H5" i="41"/>
  <c r="D5" i="41" l="1"/>
  <c r="D15" i="33" l="1"/>
  <c r="P4" i="33" s="1"/>
  <c r="P3" i="33"/>
  <c r="P6" i="33" l="1"/>
  <c r="F9" i="34" l="1"/>
  <c r="F20" i="34"/>
  <c r="F16" i="34"/>
  <c r="F13" i="34"/>
  <c r="F17" i="34"/>
  <c r="F15" i="34"/>
  <c r="F19" i="34"/>
  <c r="F6" i="34"/>
  <c r="F8" i="34"/>
  <c r="F14" i="34"/>
  <c r="F12" i="34"/>
  <c r="F10" i="34"/>
  <c r="F11" i="34"/>
  <c r="F7" i="34"/>
  <c r="F18" i="34"/>
  <c r="G16" i="33" l="1"/>
  <c r="F16" i="33"/>
</calcChain>
</file>

<file path=xl/sharedStrings.xml><?xml version="1.0" encoding="utf-8"?>
<sst xmlns="http://schemas.openxmlformats.org/spreadsheetml/2006/main" count="567" uniqueCount="193">
  <si>
    <t>Task</t>
  </si>
  <si>
    <t>Date Delivered</t>
  </si>
  <si>
    <t>Connected Automation</t>
  </si>
  <si>
    <t>G</t>
  </si>
  <si>
    <t>Y</t>
  </si>
  <si>
    <t>-</t>
  </si>
  <si>
    <t>Project Start Date</t>
  </si>
  <si>
    <t>Project End Date</t>
  </si>
  <si>
    <t>Freight Operations</t>
  </si>
  <si>
    <t>Operations Research</t>
  </si>
  <si>
    <t>Tools Development</t>
  </si>
  <si>
    <t>Concept</t>
  </si>
  <si>
    <t>SOW</t>
  </si>
  <si>
    <t>PR</t>
  </si>
  <si>
    <t>Awarded</t>
  </si>
  <si>
    <t>Schedule</t>
  </si>
  <si>
    <t>Cost</t>
  </si>
  <si>
    <t>Completed</t>
  </si>
  <si>
    <t>Applications</t>
  </si>
  <si>
    <t>Concepts &amp; Analysis</t>
  </si>
  <si>
    <t>Enabling Technologies</t>
  </si>
  <si>
    <t>Other</t>
  </si>
  <si>
    <t>ATTRI</t>
  </si>
  <si>
    <t>Proposal Due Date</t>
  </si>
  <si>
    <t>Expected Due Date</t>
  </si>
  <si>
    <t>Proposal Start Date</t>
  </si>
  <si>
    <t>Project No.</t>
  </si>
  <si>
    <t>Project Title</t>
  </si>
  <si>
    <t>Lead Institution</t>
  </si>
  <si>
    <t>UTC</t>
  </si>
  <si>
    <t>External</t>
  </si>
  <si>
    <t>Preserving Existing Transportation Systems</t>
  </si>
  <si>
    <t>Structural</t>
  </si>
  <si>
    <t>Funds Requested</t>
  </si>
  <si>
    <t>Funds Matching</t>
  </si>
  <si>
    <t>Technical</t>
  </si>
  <si>
    <t>Publication</t>
  </si>
  <si>
    <t>Conference Paper</t>
  </si>
  <si>
    <t>Website</t>
  </si>
  <si>
    <t xml:space="preserve">Patent </t>
  </si>
  <si>
    <t>New or Revised Course</t>
  </si>
  <si>
    <t>Webinar</t>
  </si>
  <si>
    <t>End of Reporting Period:</t>
  </si>
  <si>
    <t>To be reported</t>
  </si>
  <si>
    <t>Projected Schedule (%)</t>
  </si>
  <si>
    <t>R</t>
  </si>
  <si>
    <t>Seminar/Workshop</t>
  </si>
  <si>
    <t>Educational Module</t>
  </si>
  <si>
    <t>Enhancing Durability and Service Life of Infrastructure</t>
  </si>
  <si>
    <t>Preserving the Environment</t>
  </si>
  <si>
    <t>Addressing other Region 6 Transportation Needs</t>
  </si>
  <si>
    <t>Asphalt Concrete Materials</t>
  </si>
  <si>
    <t>Portland Cement Concrete Materials</t>
  </si>
  <si>
    <t>Geotechnical</t>
  </si>
  <si>
    <t>Intelligent Transportation Systems</t>
  </si>
  <si>
    <t>Pavements</t>
  </si>
  <si>
    <t>Policy Planning</t>
  </si>
  <si>
    <t>Safety</t>
  </si>
  <si>
    <t>Proposal</t>
  </si>
  <si>
    <t>Implementation</t>
  </si>
  <si>
    <t>Funds Expensed</t>
  </si>
  <si>
    <t>% Funds Expensed</t>
  </si>
  <si>
    <t>Amount Should be Expensed</t>
  </si>
  <si>
    <t>Amount Expensed</t>
  </si>
  <si>
    <t>% Over/Under</t>
  </si>
  <si>
    <t>Category</t>
  </si>
  <si>
    <t>Leading Institution</t>
  </si>
  <si>
    <t>Total Funds Expensed</t>
  </si>
  <si>
    <t>Cost Indicator (%)</t>
  </si>
  <si>
    <t xml:space="preserve"> Description</t>
  </si>
  <si>
    <t>Task(s)</t>
  </si>
  <si>
    <t xml:space="preserve">     Product</t>
  </si>
  <si>
    <t xml:space="preserve">     Please fully describe product (e.g., give citation for publication, list website URL, identify new or revised courses, etc.).</t>
  </si>
  <si>
    <t>Number of Students Attending the Offered Courses</t>
  </si>
  <si>
    <t>Total Budgeted Costs for Women &amp; Minorities</t>
  </si>
  <si>
    <t>Description of Indicator</t>
  </si>
  <si>
    <t>Research</t>
  </si>
  <si>
    <t>Diversity</t>
  </si>
  <si>
    <t>Total</t>
  </si>
  <si>
    <r>
      <t xml:space="preserve">Number of Students </t>
    </r>
    <r>
      <rPr>
        <b/>
        <sz val="12"/>
        <color theme="1"/>
        <rFont val="Calibri"/>
        <family val="2"/>
        <scheme val="minor"/>
      </rPr>
      <t>Supported</t>
    </r>
    <r>
      <rPr>
        <sz val="12"/>
        <color theme="1"/>
        <rFont val="Calibri"/>
        <family val="2"/>
        <scheme val="minor"/>
      </rPr>
      <t xml:space="preserve"> in the Research Project</t>
    </r>
  </si>
  <si>
    <r>
      <t xml:space="preserve">Number of Students </t>
    </r>
    <r>
      <rPr>
        <b/>
        <sz val="12"/>
        <color theme="1"/>
        <rFont val="Calibri"/>
        <family val="2"/>
        <scheme val="minor"/>
      </rPr>
      <t>Participating</t>
    </r>
    <r>
      <rPr>
        <sz val="12"/>
        <color theme="1"/>
        <rFont val="Calibri"/>
        <family val="2"/>
        <scheme val="minor"/>
      </rPr>
      <t xml:space="preserve"> in the Reseach Project</t>
    </r>
  </si>
  <si>
    <t xml:space="preserve">     Undergraduate Students</t>
  </si>
  <si>
    <t xml:space="preserve">     Doctoral Students</t>
  </si>
  <si>
    <r>
      <t xml:space="preserve">Number of Research Opportunites for </t>
    </r>
    <r>
      <rPr>
        <b/>
        <sz val="12"/>
        <color theme="1"/>
        <rFont val="Calibri"/>
        <family val="2"/>
        <scheme val="minor"/>
      </rPr>
      <t xml:space="preserve">Graduate </t>
    </r>
    <r>
      <rPr>
        <sz val="12"/>
        <color theme="1"/>
        <rFont val="Calibri"/>
        <family val="2"/>
        <scheme val="minor"/>
      </rPr>
      <t>Students from Underrepresentative Groups</t>
    </r>
  </si>
  <si>
    <r>
      <t xml:space="preserve">Number of Research Opportunites for </t>
    </r>
    <r>
      <rPr>
        <b/>
        <sz val="12"/>
        <color theme="1"/>
        <rFont val="Calibri"/>
        <family val="2"/>
        <scheme val="minor"/>
      </rPr>
      <t>Undergraduate</t>
    </r>
    <r>
      <rPr>
        <sz val="12"/>
        <color theme="1"/>
        <rFont val="Calibri"/>
        <family val="2"/>
        <scheme val="minor"/>
      </rPr>
      <t xml:space="preserve"> Students from Underrepresentative Groups</t>
    </r>
  </si>
  <si>
    <r>
      <t xml:space="preserve">     </t>
    </r>
    <r>
      <rPr>
        <b/>
        <i/>
        <sz val="12"/>
        <color theme="1"/>
        <rFont val="Calibri"/>
        <family val="2"/>
        <scheme val="minor"/>
      </rPr>
      <t xml:space="preserve">Note: </t>
    </r>
    <r>
      <rPr>
        <i/>
        <sz val="12"/>
        <color theme="1"/>
        <rFont val="Calibri"/>
        <family val="2"/>
        <scheme val="minor"/>
      </rPr>
      <t xml:space="preserve">Report as </t>
    </r>
    <r>
      <rPr>
        <b/>
        <i/>
        <sz val="12"/>
        <color theme="1"/>
        <rFont val="Calibri"/>
        <family val="2"/>
        <scheme val="minor"/>
      </rPr>
      <t>to-date</t>
    </r>
    <r>
      <rPr>
        <i/>
        <sz val="12"/>
        <color theme="1"/>
        <rFont val="Calibri"/>
        <family val="2"/>
        <scheme val="minor"/>
      </rPr>
      <t xml:space="preserve"> metrics (not those solely achieved during the reporting period).</t>
    </r>
  </si>
  <si>
    <t xml:space="preserve">     Graduate Students</t>
  </si>
  <si>
    <t>Number of New Transportation-Related Educational Modules Delivered</t>
  </si>
  <si>
    <t>Blue</t>
  </si>
  <si>
    <t>White</t>
  </si>
  <si>
    <t>Tan</t>
  </si>
  <si>
    <t>Color Legend</t>
  </si>
  <si>
    <t>Fields that are updated on a non-recurring basis (typically at the project start).</t>
  </si>
  <si>
    <t>Fields that are updated on a quarterly basis (by the PI).</t>
  </si>
  <si>
    <t>Gray</t>
  </si>
  <si>
    <t>Locked fields that cannot be edited (contain internal logic to calculate performance indicators).</t>
  </si>
  <si>
    <t>Table and section headings.</t>
  </si>
  <si>
    <t>Clarifications and Reminders</t>
  </si>
  <si>
    <t>"Progress"</t>
  </si>
  <si>
    <t>"Products"</t>
  </si>
  <si>
    <t>In-Progress</t>
  </si>
  <si>
    <t>"Expenditures"</t>
  </si>
  <si>
    <t>Excel Tab</t>
  </si>
  <si>
    <t>Please indicate the product type and status for each inputted product. "In-Progress" products would include submissions to conferences, journal submissions, an application for a patent, etc. Corresponding "Completed" products would include conference presentations given, articles published, patents received, etc.</t>
  </si>
  <si>
    <t>"UTC Metrics"</t>
  </si>
  <si>
    <t>Please be consistent in inputting "Products" and "UTC Metrics". For example, a conference presentation listed in the "Products" section should also be reported under the corresponding field in the "UTC Metrics" field.</t>
  </si>
  <si>
    <t>Excel Tips</t>
  </si>
  <si>
    <t>• To easily add a bullet in Excel, use the keyboard shortcut of "ALT+7".
• To easily add/skip to the next line in Excel, use the keyboard shortcut of "ALT+Spacebar".</t>
  </si>
  <si>
    <t>Contact</t>
  </si>
  <si>
    <t>• If you have any issues in filling out the tracker, please contact Mr. Christopher Melson at transet@lsu.edu or (225) 578-3805.
• For more information, including access to the a template and an example, please visit Tran-SET's website: http://transet.lsu.edu/pi-toolbox/.</t>
  </si>
  <si>
    <t>Education</t>
  </si>
  <si>
    <t>Workforce Development</t>
  </si>
  <si>
    <t>Reporting Periods</t>
  </si>
  <si>
    <t>Reporting Period</t>
  </si>
  <si>
    <t>Date Period Starts</t>
  </si>
  <si>
    <t>Date Period Ends</t>
  </si>
  <si>
    <t>R1 Progress</t>
  </si>
  <si>
    <t>R2 Progress</t>
  </si>
  <si>
    <t>R3 Progress</t>
  </si>
  <si>
    <t>R4 Progress</t>
  </si>
  <si>
    <t>R5 Progress</t>
  </si>
  <si>
    <t xml:space="preserve">     If tasks are behind schedule, please indicate the reason(s) why and how they can be addressed. Please feel free to make other schedule-related notes below.</t>
  </si>
  <si>
    <t xml:space="preserve">   Status</t>
  </si>
  <si>
    <t>Technology/Technique</t>
  </si>
  <si>
    <t>R1</t>
  </si>
  <si>
    <t>R2</t>
  </si>
  <si>
    <t>R3</t>
  </si>
  <si>
    <t>R4</t>
  </si>
  <si>
    <t>R5</t>
  </si>
  <si>
    <t>Collaborative Institution #1</t>
  </si>
  <si>
    <t>Collaborative Institution #2</t>
  </si>
  <si>
    <t>Collaborative Institution #3</t>
  </si>
  <si>
    <t>Collaborative Institution #4</t>
  </si>
  <si>
    <t>Please comment on the current budget status, and whether the current expenses have been as anticipated</t>
  </si>
  <si>
    <t>Please comment on the current budget status, and whether the current expenses have been as anticipated.</t>
  </si>
  <si>
    <t xml:space="preserve">     Requested (UTC) funds expensed per reporting period</t>
  </si>
  <si>
    <t>R1 Metrics</t>
  </si>
  <si>
    <t>R2 Metrics</t>
  </si>
  <si>
    <t>R3 Metrics</t>
  </si>
  <si>
    <t>R4 Metrics</t>
  </si>
  <si>
    <t>R5 Metrics</t>
  </si>
  <si>
    <t>Number of Peer-Reviewed Publications Published</t>
  </si>
  <si>
    <t>Number of Presentations Given</t>
  </si>
  <si>
    <t>Number of Conference Papers Published</t>
  </si>
  <si>
    <t>Number of Webinars Presented</t>
  </si>
  <si>
    <t>Estimated Number Attending Presented Seminars/Workshops</t>
  </si>
  <si>
    <t>Number of Seminars/Workshops Presented</t>
  </si>
  <si>
    <t>Estimated Number Attending Presented Webinars</t>
  </si>
  <si>
    <t>Number of New or Revised  Courses Delivered</t>
  </si>
  <si>
    <r>
      <t xml:space="preserve">Number of STEM Events Sponsored by the Project or Otherwise Participated in by PIs or </t>
    </r>
    <r>
      <rPr>
        <b/>
        <sz val="12"/>
        <color theme="1"/>
        <rFont val="Calibri"/>
        <family val="2"/>
        <scheme val="minor"/>
      </rPr>
      <t>Supported</t>
    </r>
    <r>
      <rPr>
        <sz val="12"/>
        <color theme="1"/>
        <rFont val="Calibri"/>
        <family val="2"/>
        <scheme val="minor"/>
      </rPr>
      <t xml:space="preserve"> students </t>
    </r>
  </si>
  <si>
    <t>Number of Students Attending Sponsored or Invovled STEM Events</t>
  </si>
  <si>
    <t xml:space="preserve">     Undegraduate Courses</t>
  </si>
  <si>
    <r>
      <t xml:space="preserve">Number of </t>
    </r>
    <r>
      <rPr>
        <b/>
        <sz val="12"/>
        <color theme="1"/>
        <rFont val="Calibri"/>
        <family val="2"/>
        <scheme val="minor"/>
      </rPr>
      <t>Supported</t>
    </r>
    <r>
      <rPr>
        <sz val="12"/>
        <color theme="1"/>
        <rFont val="Calibri"/>
        <family val="2"/>
        <scheme val="minor"/>
      </rPr>
      <t xml:space="preserve"> Students Who Received Degrees during Reporting Period </t>
    </r>
  </si>
  <si>
    <t xml:space="preserve">     Undegraduate Degrees</t>
  </si>
  <si>
    <t xml:space="preserve">     Masters Degrees</t>
  </si>
  <si>
    <t xml:space="preserve">     Doctoral Degrees</t>
  </si>
  <si>
    <r>
      <t xml:space="preserve">Number of Graduated, </t>
    </r>
    <r>
      <rPr>
        <b/>
        <sz val="12"/>
        <color theme="1"/>
        <rFont val="Calibri"/>
        <family val="2"/>
        <scheme val="minor"/>
      </rPr>
      <t>Supported S</t>
    </r>
    <r>
      <rPr>
        <sz val="12"/>
        <color theme="1"/>
        <rFont val="Calibri"/>
        <family val="2"/>
        <scheme val="minor"/>
      </rPr>
      <t>tudents Entering the Transportation Field</t>
    </r>
  </si>
  <si>
    <r>
      <t xml:space="preserve">Number of Professional Society-Related Events Sponsored by the Project or Otherwise Participated in by PIs or </t>
    </r>
    <r>
      <rPr>
        <b/>
        <sz val="12"/>
        <color theme="1"/>
        <rFont val="Calibri"/>
        <family val="2"/>
        <scheme val="minor"/>
      </rPr>
      <t>Supported</t>
    </r>
    <r>
      <rPr>
        <sz val="12"/>
        <color theme="1"/>
        <rFont val="Calibri"/>
        <family val="2"/>
        <scheme val="minor"/>
      </rPr>
      <t xml:space="preserve"> Students </t>
    </r>
  </si>
  <si>
    <t xml:space="preserve">     Master Students</t>
  </si>
  <si>
    <r>
      <t xml:space="preserve">Number of Transportation-Related Courses </t>
    </r>
    <r>
      <rPr>
        <b/>
        <sz val="12"/>
        <color theme="1"/>
        <rFont val="Calibri"/>
        <family val="2"/>
        <scheme val="minor"/>
      </rPr>
      <t>Taught</t>
    </r>
    <r>
      <rPr>
        <sz val="12"/>
        <color theme="1"/>
        <rFont val="Calibri"/>
        <family val="2"/>
        <scheme val="minor"/>
      </rPr>
      <t xml:space="preserve"> by PIs and/or TAs Associated with Project</t>
    </r>
  </si>
  <si>
    <t>Please indicate the percent completion of each task. If a task is complete, please input "100" and update the corresponding "Date Delivered" column with an estimated date of when the task was completed.</t>
  </si>
  <si>
    <t>Please input metrics on a per reporting period basis and not a running total. "Minority" is defined as an underrepresented group in the field of STEM: African Americans, American Indians/Alaska Natives, and Latinos. This also includes females.</t>
  </si>
  <si>
    <t>Expenditures only include requested (UTC) funds. Please input funds on a per reporting period basis and not a running total.</t>
  </si>
  <si>
    <r>
      <t xml:space="preserve">• Progress should be reported according to the defined periods below. 
• These periods are referenced throughout this Workbook as </t>
    </r>
    <r>
      <rPr>
        <b/>
        <sz val="12"/>
        <color theme="1"/>
        <rFont val="Calibri"/>
        <family val="2"/>
        <scheme val="minor"/>
      </rPr>
      <t>R1</t>
    </r>
    <r>
      <rPr>
        <sz val="12"/>
        <color theme="1"/>
        <rFont val="Calibri"/>
        <family val="2"/>
        <scheme val="minor"/>
      </rPr>
      <t xml:space="preserve"> (Reporting Period 1), </t>
    </r>
    <r>
      <rPr>
        <b/>
        <sz val="12"/>
        <color theme="1"/>
        <rFont val="Calibri"/>
        <family val="2"/>
        <scheme val="minor"/>
      </rPr>
      <t xml:space="preserve">R2 </t>
    </r>
    <r>
      <rPr>
        <sz val="12"/>
        <color theme="1"/>
        <rFont val="Calibri"/>
        <family val="2"/>
        <scheme val="minor"/>
      </rPr>
      <t>(Reporting Period 2), and so on.</t>
    </r>
  </si>
  <si>
    <t>Total Requested Funds</t>
  </si>
  <si>
    <t>Modeling Sulfate Attack in Modern Concrete for Building Sustainable and Resilient Infrastructure</t>
  </si>
  <si>
    <t>Texas A&amp;M University</t>
  </si>
  <si>
    <t>Louisiana State University</t>
  </si>
  <si>
    <t>University of Texas at Arlington</t>
  </si>
  <si>
    <t>19CTAM01</t>
  </si>
  <si>
    <t>1-1</t>
  </si>
  <si>
    <t>1-2</t>
  </si>
  <si>
    <t>1-3</t>
  </si>
  <si>
    <t>2-1</t>
  </si>
  <si>
    <t>2-2</t>
  </si>
  <si>
    <t>Identification of Bagasse Ash Microstructure</t>
  </si>
  <si>
    <t>Opimization of Production Process to Maximize Pozzolanic Activity</t>
  </si>
  <si>
    <t>Experimental Evaluation of Mechanical and Phsical Properties of Concrete with Bagasse Ash</t>
  </si>
  <si>
    <t>Pilot Test for Pavement Road Repair</t>
  </si>
  <si>
    <t>Technology Transfer Activities</t>
  </si>
  <si>
    <t>Materials testing system malfunctioned which has caused delay in testing. Expect to complete testin in R3.</t>
  </si>
  <si>
    <t>Previous delay has delayed the start of this task. Expect to complete task on time.</t>
  </si>
  <si>
    <t>Developed a smart phone application that allows drivers to collect vibration, GPS, and speed information for automated road damage detection and reporting.</t>
  </si>
  <si>
    <t>Ashan, M. and Z. Hossain (2019). Effect of particle size of rice husk ash (RHA) in mitigating alkali silica reaction (ASR) in concrete pavement. In review, International Journal of Pavement Research and Techology.</t>
  </si>
  <si>
    <t>Corning-Padilla, A. and G. Rowangould, "Sustainable and equitable financing for pedestrian infrastructure maintenance". Transportation Research Board Annual Meeting, January 2020, Washington, D.C.</t>
  </si>
  <si>
    <t>Developed website to further disseminate information and provide regular, public updates: &lt;https://melsatron.com&gt;</t>
  </si>
  <si>
    <t>An educational module on advanced asphalt testing methods/analyses was added to Louisiana Tech courses "CVEN427: Design of Highway Pavements" and "CVEN517: Advanced Civil Engineering Materials".</t>
  </si>
  <si>
    <t>An educational module was developed on the application of rice hull ash in FFC mixtures and presented at a "lunch and learn" event.</t>
  </si>
  <si>
    <t>Moreu, F. and H. Noh. "Quantifying human-infrastructure interfaces for decisions: Theory, applications, and hands-on experiments using data." January 27, 2019, Orlando, FL.</t>
  </si>
  <si>
    <t>High expenses due to the purchase of testing material and device.</t>
  </si>
  <si>
    <t>Expenses as expected.</t>
  </si>
  <si>
    <t>Expenses as expected; completed majority of LSU contribution.</t>
  </si>
  <si>
    <t>No expenses; UTA's contribution doesn't begin until 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</si>
</sst>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quot;$&quot;#,##0"/>
    <numFmt numFmtId="166" formatCode="0.0"/>
  </numFmts>
  <fonts count="13"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2"/>
      <color theme="0"/>
      <name val="Calibri"/>
      <family val="2"/>
      <scheme val="minor"/>
    </font>
    <font>
      <sz val="10"/>
      <color theme="1"/>
      <name val="Calibri"/>
      <family val="2"/>
      <scheme val="minor"/>
    </font>
    <font>
      <i/>
      <sz val="12"/>
      <name val="Calibri"/>
      <family val="2"/>
      <scheme val="minor"/>
    </font>
    <font>
      <b/>
      <i/>
      <sz val="12"/>
      <name val="Calibri"/>
      <family val="2"/>
      <scheme val="minor"/>
    </font>
    <font>
      <sz val="11"/>
      <color theme="1"/>
      <name val="Calibri"/>
      <family val="2"/>
      <scheme val="minor"/>
    </font>
    <font>
      <i/>
      <sz val="12"/>
      <color theme="1"/>
      <name val="Calibri"/>
      <family val="2"/>
      <scheme val="minor"/>
    </font>
    <font>
      <b/>
      <i/>
      <sz val="12"/>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DAEEF3"/>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9" fontId="9" fillId="0" borderId="0" applyFont="0" applyFill="0" applyBorder="0" applyAlignment="0" applyProtection="0"/>
    <xf numFmtId="44" fontId="9" fillId="0" borderId="0" applyFont="0" applyFill="0" applyBorder="0" applyAlignment="0" applyProtection="0"/>
  </cellStyleXfs>
  <cellXfs count="335">
    <xf numFmtId="0" fontId="0" fillId="0" borderId="0" xfId="0"/>
    <xf numFmtId="0" fontId="1" fillId="0" borderId="0" xfId="0" applyFont="1" applyFill="1" applyAlignment="1" applyProtection="1">
      <alignment horizontal="left" vertical="top" wrapText="1"/>
    </xf>
    <xf numFmtId="0" fontId="1" fillId="4" borderId="0" xfId="0" applyFont="1" applyFill="1" applyAlignment="1" applyProtection="1">
      <alignment horizontal="left" vertical="top" wrapText="1"/>
    </xf>
    <xf numFmtId="0" fontId="3" fillId="4" borderId="0" xfId="0" applyFont="1" applyFill="1" applyAlignment="1" applyProtection="1">
      <alignment vertical="top" wrapText="1"/>
    </xf>
    <xf numFmtId="0" fontId="3" fillId="4" borderId="0" xfId="0" applyFont="1" applyFill="1" applyAlignment="1" applyProtection="1">
      <alignment horizontal="left" vertical="top" wrapText="1"/>
    </xf>
    <xf numFmtId="0" fontId="1" fillId="2" borderId="17"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3" fillId="2" borderId="18" xfId="0" applyFont="1" applyFill="1" applyBorder="1" applyAlignment="1" applyProtection="1">
      <alignment vertical="top" wrapText="1"/>
    </xf>
    <xf numFmtId="0" fontId="1" fillId="2" borderId="27" xfId="0" applyFont="1" applyFill="1" applyBorder="1" applyAlignment="1" applyProtection="1">
      <alignment horizontal="left" vertical="top" wrapText="1"/>
    </xf>
    <xf numFmtId="0" fontId="3" fillId="2" borderId="28" xfId="0" applyFont="1" applyFill="1" applyBorder="1" applyAlignment="1" applyProtection="1">
      <alignment vertical="top" wrapText="1"/>
    </xf>
    <xf numFmtId="164" fontId="1" fillId="0" borderId="0" xfId="0" applyNumberFormat="1" applyFont="1" applyFill="1" applyAlignment="1" applyProtection="1">
      <alignment horizontal="left" vertical="top" wrapText="1"/>
    </xf>
    <xf numFmtId="0" fontId="3" fillId="2" borderId="28" xfId="0" applyFont="1" applyFill="1" applyBorder="1" applyAlignment="1" applyProtection="1">
      <alignment vertical="top"/>
    </xf>
    <xf numFmtId="0" fontId="3" fillId="4" borderId="0" xfId="0" applyFont="1" applyFill="1" applyBorder="1" applyAlignment="1" applyProtection="1">
      <alignment horizontal="left" vertical="top" wrapText="1"/>
    </xf>
    <xf numFmtId="165" fontId="1" fillId="0" borderId="0" xfId="0" applyNumberFormat="1" applyFont="1" applyFill="1" applyAlignment="1" applyProtection="1">
      <alignment horizontal="left" vertical="top" wrapText="1"/>
    </xf>
    <xf numFmtId="2" fontId="1" fillId="0" borderId="0" xfId="0" applyNumberFormat="1" applyFont="1" applyFill="1" applyAlignment="1" applyProtection="1">
      <alignment horizontal="left" vertical="top" wrapText="1"/>
    </xf>
    <xf numFmtId="0" fontId="2" fillId="2" borderId="0" xfId="0" applyFont="1" applyFill="1" applyBorder="1" applyAlignment="1" applyProtection="1">
      <alignment horizontal="left" vertical="top" wrapText="1"/>
    </xf>
    <xf numFmtId="0" fontId="1" fillId="2" borderId="0" xfId="0" applyNumberFormat="1" applyFont="1" applyFill="1" applyBorder="1" applyAlignment="1" applyProtection="1">
      <alignment horizontal="left" vertical="top" wrapText="1"/>
    </xf>
    <xf numFmtId="0" fontId="1" fillId="2" borderId="0" xfId="0" applyFont="1" applyFill="1" applyBorder="1" applyAlignment="1" applyProtection="1">
      <alignment vertical="top"/>
    </xf>
    <xf numFmtId="9" fontId="3" fillId="2" borderId="0" xfId="0" applyNumberFormat="1" applyFont="1" applyFill="1" applyBorder="1" applyAlignment="1" applyProtection="1">
      <alignment horizontal="center" vertical="top" wrapText="1"/>
    </xf>
    <xf numFmtId="0" fontId="1" fillId="2" borderId="1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1" fillId="2" borderId="26" xfId="0" applyFont="1" applyFill="1" applyBorder="1" applyAlignment="1" applyProtection="1">
      <alignment vertical="top"/>
    </xf>
    <xf numFmtId="0" fontId="3" fillId="2" borderId="20" xfId="0" applyFont="1" applyFill="1" applyBorder="1" applyAlignment="1" applyProtection="1">
      <alignment vertical="top" wrapText="1"/>
    </xf>
    <xf numFmtId="14" fontId="2" fillId="4" borderId="0" xfId="0" applyNumberFormat="1" applyFont="1" applyFill="1" applyAlignment="1" applyProtection="1">
      <alignment horizontal="left" vertical="top" wrapText="1"/>
    </xf>
    <xf numFmtId="3" fontId="1" fillId="4" borderId="0" xfId="0" applyNumberFormat="1" applyFont="1" applyFill="1" applyAlignment="1" applyProtection="1">
      <alignment horizontal="left" vertical="top" wrapText="1"/>
    </xf>
    <xf numFmtId="0" fontId="1" fillId="4" borderId="0" xfId="0" applyFont="1" applyFill="1" applyAlignment="1" applyProtection="1">
      <alignment horizontal="left" vertical="top"/>
    </xf>
    <xf numFmtId="0" fontId="5" fillId="4" borderId="11" xfId="0" applyFont="1" applyFill="1" applyBorder="1" applyAlignment="1" applyProtection="1">
      <alignment horizontal="left" vertical="top" wrapText="1"/>
    </xf>
    <xf numFmtId="0" fontId="5" fillId="4" borderId="10" xfId="0" applyFont="1" applyFill="1" applyBorder="1" applyAlignment="1" applyProtection="1">
      <alignment horizontal="left" vertical="top" wrapText="1"/>
    </xf>
    <xf numFmtId="0" fontId="5" fillId="4" borderId="8"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5" fillId="4" borderId="9" xfId="0" applyFont="1" applyFill="1" applyBorder="1" applyAlignment="1" applyProtection="1">
      <alignment horizontal="left" vertical="top" wrapText="1"/>
    </xf>
    <xf numFmtId="0" fontId="5" fillId="4" borderId="12" xfId="0" applyFont="1" applyFill="1" applyBorder="1" applyAlignment="1" applyProtection="1">
      <alignment horizontal="left" vertical="top" wrapText="1"/>
    </xf>
    <xf numFmtId="0" fontId="5" fillId="4" borderId="6" xfId="0" applyFont="1" applyFill="1" applyBorder="1" applyAlignment="1" applyProtection="1">
      <alignment horizontal="left" vertical="top" wrapText="1"/>
    </xf>
    <xf numFmtId="0" fontId="5" fillId="4" borderId="7" xfId="0" applyFont="1" applyFill="1" applyBorder="1" applyAlignment="1" applyProtection="1">
      <alignment horizontal="left" vertical="top" wrapText="1"/>
    </xf>
    <xf numFmtId="0" fontId="0" fillId="4" borderId="0" xfId="0" applyFill="1" applyProtection="1"/>
    <xf numFmtId="0" fontId="1" fillId="2" borderId="17" xfId="0" applyFont="1" applyFill="1" applyBorder="1" applyProtection="1"/>
    <xf numFmtId="0" fontId="1" fillId="2" borderId="29" xfId="0" applyFont="1" applyFill="1" applyBorder="1" applyProtection="1"/>
    <xf numFmtId="0" fontId="1" fillId="2" borderId="18" xfId="0" applyFont="1" applyFill="1" applyBorder="1" applyProtection="1"/>
    <xf numFmtId="0" fontId="0" fillId="0" borderId="0" xfId="0" applyFill="1" applyProtection="1"/>
    <xf numFmtId="0" fontId="1" fillId="2" borderId="27" xfId="0" applyFont="1" applyFill="1" applyBorder="1" applyProtection="1"/>
    <xf numFmtId="0" fontId="1" fillId="2" borderId="28" xfId="0" applyFont="1" applyFill="1" applyBorder="1" applyProtection="1"/>
    <xf numFmtId="0" fontId="0" fillId="0" borderId="12" xfId="0" applyFill="1" applyBorder="1" applyProtection="1"/>
    <xf numFmtId="0" fontId="3" fillId="2" borderId="28" xfId="0" applyFont="1" applyFill="1" applyBorder="1" applyAlignment="1" applyProtection="1">
      <alignment horizontal="left" vertical="top" wrapText="1"/>
    </xf>
    <xf numFmtId="0" fontId="1" fillId="2" borderId="28" xfId="0" applyFont="1" applyFill="1" applyBorder="1" applyAlignment="1" applyProtection="1">
      <alignment horizontal="left"/>
    </xf>
    <xf numFmtId="0" fontId="1" fillId="2" borderId="19" xfId="0" applyFont="1" applyFill="1" applyBorder="1" applyProtection="1"/>
    <xf numFmtId="0" fontId="1" fillId="2" borderId="26" xfId="0" applyFont="1" applyFill="1" applyBorder="1" applyProtection="1"/>
    <xf numFmtId="0" fontId="1" fillId="2" borderId="20" xfId="0" applyFont="1" applyFill="1" applyBorder="1" applyProtection="1"/>
    <xf numFmtId="166" fontId="0" fillId="0" borderId="0" xfId="0" applyNumberFormat="1" applyFill="1" applyProtection="1"/>
    <xf numFmtId="0" fontId="0" fillId="5" borderId="0" xfId="0" applyFill="1" applyProtection="1"/>
    <xf numFmtId="0" fontId="1" fillId="2" borderId="0" xfId="0" applyFont="1" applyFill="1" applyBorder="1" applyProtection="1"/>
    <xf numFmtId="0" fontId="1" fillId="2" borderId="14"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protection locked="0"/>
    </xf>
    <xf numFmtId="0" fontId="0" fillId="0" borderId="3" xfId="0" applyFill="1" applyBorder="1" applyProtection="1"/>
    <xf numFmtId="14" fontId="0" fillId="0" borderId="1" xfId="0" applyNumberFormat="1" applyFill="1" applyBorder="1" applyProtection="1"/>
    <xf numFmtId="0" fontId="0" fillId="4" borderId="0" xfId="0" applyFill="1" applyProtection="1">
      <protection locked="0"/>
    </xf>
    <xf numFmtId="0" fontId="0" fillId="0" borderId="0" xfId="0" applyFill="1" applyProtection="1">
      <protection locked="0"/>
    </xf>
    <xf numFmtId="0" fontId="1" fillId="2" borderId="27" xfId="0" applyFont="1" applyFill="1" applyBorder="1" applyProtection="1">
      <protection locked="0"/>
    </xf>
    <xf numFmtId="0" fontId="0" fillId="0" borderId="12" xfId="0" applyFill="1" applyBorder="1" applyProtection="1">
      <protection locked="0"/>
    </xf>
    <xf numFmtId="0" fontId="3" fillId="2" borderId="28" xfId="0" applyFont="1" applyFill="1" applyBorder="1" applyAlignment="1" applyProtection="1">
      <alignment horizontal="left" vertical="top" wrapText="1"/>
      <protection locked="0"/>
    </xf>
    <xf numFmtId="166" fontId="0" fillId="0" borderId="12" xfId="0" applyNumberFormat="1" applyFill="1" applyBorder="1" applyProtection="1">
      <protection locked="0"/>
    </xf>
    <xf numFmtId="0" fontId="1" fillId="2" borderId="28" xfId="0" applyFont="1" applyFill="1" applyBorder="1" applyAlignment="1" applyProtection="1">
      <alignment horizontal="left"/>
      <protection locked="0"/>
    </xf>
    <xf numFmtId="0" fontId="1" fillId="6" borderId="2" xfId="0" applyFont="1" applyFill="1" applyBorder="1" applyAlignment="1" applyProtection="1">
      <alignment horizontal="center" vertical="center" wrapText="1"/>
      <protection locked="0"/>
    </xf>
    <xf numFmtId="14" fontId="1" fillId="6" borderId="39" xfId="0" applyNumberFormat="1" applyFont="1" applyFill="1" applyBorder="1" applyAlignment="1" applyProtection="1">
      <alignment horizontal="center" vertical="center" wrapText="1"/>
      <protection locked="0"/>
    </xf>
    <xf numFmtId="0" fontId="4" fillId="7" borderId="32"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14" fontId="1" fillId="6" borderId="30" xfId="0" applyNumberFormat="1" applyFont="1" applyFill="1" applyBorder="1" applyAlignment="1" applyProtection="1">
      <alignment horizontal="center" vertical="center" wrapText="1"/>
      <protection locked="0"/>
    </xf>
    <xf numFmtId="14" fontId="1" fillId="6" borderId="14" xfId="0" applyNumberFormat="1" applyFont="1" applyFill="1" applyBorder="1" applyAlignment="1" applyProtection="1">
      <alignment horizontal="center" vertical="center" wrapText="1"/>
      <protection locked="0"/>
    </xf>
    <xf numFmtId="14" fontId="1" fillId="6" borderId="23" xfId="0" applyNumberFormat="1" applyFont="1" applyFill="1" applyBorder="1" applyAlignment="1" applyProtection="1">
      <alignment horizontal="center" vertical="center" wrapText="1"/>
      <protection locked="0"/>
    </xf>
    <xf numFmtId="9" fontId="1" fillId="6" borderId="2" xfId="0" applyNumberFormat="1" applyFont="1" applyFill="1" applyBorder="1" applyAlignment="1" applyProtection="1">
      <alignment horizontal="center" vertical="center" wrapText="1"/>
      <protection locked="0"/>
    </xf>
    <xf numFmtId="9" fontId="1" fillId="6" borderId="14" xfId="0" applyNumberFormat="1" applyFont="1" applyFill="1" applyBorder="1" applyAlignment="1" applyProtection="1">
      <alignment horizontal="center" vertical="center" wrapText="1"/>
      <protection locked="0"/>
    </xf>
    <xf numFmtId="9" fontId="1" fillId="6" borderId="1" xfId="0" applyNumberFormat="1" applyFont="1" applyFill="1" applyBorder="1" applyAlignment="1" applyProtection="1">
      <alignment horizontal="center" vertical="center" wrapText="1"/>
      <protection locked="0"/>
    </xf>
    <xf numFmtId="9" fontId="1" fillId="6" borderId="14" xfId="0" applyNumberFormat="1" applyFont="1" applyFill="1" applyBorder="1" applyAlignment="1" applyProtection="1">
      <alignment horizontal="center" vertical="center"/>
      <protection locked="0"/>
    </xf>
    <xf numFmtId="9" fontId="1" fillId="6" borderId="1" xfId="0" applyNumberFormat="1" applyFont="1" applyFill="1" applyBorder="1" applyAlignment="1" applyProtection="1">
      <alignment horizontal="center" vertical="center"/>
      <protection locked="0"/>
    </xf>
    <xf numFmtId="9" fontId="1" fillId="6" borderId="23" xfId="0" applyNumberFormat="1" applyFont="1" applyFill="1" applyBorder="1" applyAlignment="1" applyProtection="1">
      <alignment horizontal="center" vertical="center"/>
      <protection locked="0"/>
    </xf>
    <xf numFmtId="9" fontId="1" fillId="6" borderId="24" xfId="0" applyNumberFormat="1"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wrapText="1"/>
      <protection locked="0"/>
    </xf>
    <xf numFmtId="0" fontId="1" fillId="6" borderId="23" xfId="0" applyFont="1" applyFill="1" applyBorder="1" applyAlignment="1" applyProtection="1">
      <alignment horizontal="left" vertical="center" wrapText="1"/>
      <protection locked="0"/>
    </xf>
    <xf numFmtId="0" fontId="1" fillId="6" borderId="24" xfId="0" applyFont="1" applyFill="1" applyBorder="1" applyAlignment="1" applyProtection="1">
      <alignment horizontal="center" vertical="center" wrapText="1"/>
      <protection locked="0"/>
    </xf>
    <xf numFmtId="0" fontId="0" fillId="6" borderId="16" xfId="0" applyFont="1" applyFill="1" applyBorder="1" applyAlignment="1" applyProtection="1">
      <alignment horizontal="left" vertical="top" wrapText="1"/>
      <protection locked="0"/>
    </xf>
    <xf numFmtId="0" fontId="0" fillId="6" borderId="25" xfId="0" applyFont="1" applyFill="1" applyBorder="1" applyAlignment="1" applyProtection="1">
      <alignment horizontal="left" vertical="top" wrapText="1"/>
      <protection locked="0"/>
    </xf>
    <xf numFmtId="0" fontId="1" fillId="6" borderId="30" xfId="0" applyFont="1" applyFill="1" applyBorder="1" applyAlignment="1" applyProtection="1">
      <alignment horizontal="center" vertical="center" wrapText="1"/>
      <protection locked="0"/>
    </xf>
    <xf numFmtId="0" fontId="8" fillId="7" borderId="40" xfId="0" applyFont="1" applyFill="1" applyBorder="1" applyAlignment="1" applyProtection="1">
      <alignment horizontal="left" vertical="center" wrapText="1"/>
    </xf>
    <xf numFmtId="0" fontId="0" fillId="6" borderId="39" xfId="0" applyFont="1" applyFill="1" applyBorder="1" applyAlignment="1" applyProtection="1">
      <alignment horizontal="left" vertical="top" wrapText="1"/>
      <protection locked="0"/>
    </xf>
    <xf numFmtId="0" fontId="4" fillId="7" borderId="33" xfId="0" applyFont="1" applyFill="1" applyBorder="1" applyAlignment="1" applyProtection="1">
      <alignment horizontal="left" vertical="center" wrapText="1"/>
    </xf>
    <xf numFmtId="0" fontId="4" fillId="8" borderId="13"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4" fillId="8" borderId="23" xfId="0" applyFont="1" applyFill="1" applyBorder="1" applyAlignment="1" applyProtection="1">
      <alignment horizontal="center" vertical="center" wrapText="1"/>
    </xf>
    <xf numFmtId="9" fontId="1" fillId="3" borderId="16" xfId="0" applyNumberFormat="1" applyFont="1" applyFill="1" applyBorder="1" applyAlignment="1" applyProtection="1">
      <alignment horizontal="right"/>
    </xf>
    <xf numFmtId="165" fontId="1" fillId="3" borderId="1" xfId="0" applyNumberFormat="1" applyFont="1" applyFill="1" applyBorder="1" applyAlignment="1" applyProtection="1">
      <alignment horizontal="right" wrapText="1"/>
    </xf>
    <xf numFmtId="165" fontId="1" fillId="3" borderId="16" xfId="0" applyNumberFormat="1" applyFont="1" applyFill="1" applyBorder="1" applyAlignment="1" applyProtection="1">
      <alignment horizontal="right"/>
    </xf>
    <xf numFmtId="9" fontId="1" fillId="3" borderId="2" xfId="0" applyNumberFormat="1" applyFont="1" applyFill="1" applyBorder="1" applyAlignment="1" applyProtection="1">
      <alignment horizontal="right" wrapText="1"/>
    </xf>
    <xf numFmtId="9" fontId="1" fillId="3" borderId="39" xfId="0" applyNumberFormat="1" applyFont="1" applyFill="1" applyBorder="1" applyAlignment="1" applyProtection="1">
      <alignment horizontal="right"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1" fontId="6" fillId="6" borderId="1" xfId="0" applyNumberFormat="1" applyFont="1" applyFill="1" applyBorder="1" applyAlignment="1" applyProtection="1">
      <alignment horizontal="right" wrapText="1"/>
      <protection locked="0"/>
    </xf>
    <xf numFmtId="1" fontId="6" fillId="6" borderId="16" xfId="0" applyNumberFormat="1" applyFont="1" applyFill="1" applyBorder="1" applyAlignment="1" applyProtection="1">
      <alignment horizontal="right" wrapText="1"/>
      <protection locked="0"/>
    </xf>
    <xf numFmtId="165" fontId="6" fillId="6" borderId="24" xfId="0" applyNumberFormat="1" applyFont="1" applyFill="1" applyBorder="1" applyAlignment="1" applyProtection="1">
      <alignment horizontal="right" wrapText="1"/>
      <protection locked="0"/>
    </xf>
    <xf numFmtId="165" fontId="6" fillId="6" borderId="25" xfId="0" applyNumberFormat="1" applyFont="1" applyFill="1" applyBorder="1" applyAlignment="1" applyProtection="1">
      <alignment horizontal="right" wrapText="1"/>
      <protection locked="0"/>
    </xf>
    <xf numFmtId="0" fontId="1" fillId="2" borderId="0" xfId="0" applyFont="1" applyFill="1" applyBorder="1" applyAlignment="1" applyProtection="1">
      <alignment horizontal="left" vertical="top"/>
    </xf>
    <xf numFmtId="0" fontId="10" fillId="2" borderId="0" xfId="0" applyFont="1" applyFill="1" applyBorder="1" applyAlignment="1" applyProtection="1">
      <alignment horizontal="left" vertical="top"/>
    </xf>
    <xf numFmtId="0" fontId="4" fillId="7" borderId="13" xfId="0" applyFont="1" applyFill="1" applyBorder="1" applyAlignment="1" applyProtection="1">
      <alignment horizontal="left" vertical="center" wrapText="1"/>
    </xf>
    <xf numFmtId="0" fontId="4" fillId="7" borderId="23" xfId="0" applyFont="1" applyFill="1" applyBorder="1" applyAlignment="1" applyProtection="1">
      <alignment horizontal="left" vertical="center" wrapText="1"/>
    </xf>
    <xf numFmtId="9" fontId="3" fillId="3" borderId="35" xfId="1" applyFont="1" applyFill="1" applyBorder="1" applyAlignment="1" applyProtection="1">
      <alignment horizontal="center" vertical="center" wrapText="1"/>
    </xf>
    <xf numFmtId="9" fontId="3" fillId="3" borderId="35" xfId="1" applyNumberFormat="1"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14" fontId="1" fillId="6" borderId="57" xfId="0" applyNumberFormat="1" applyFont="1" applyFill="1" applyBorder="1" applyAlignment="1" applyProtection="1">
      <alignment horizontal="center" vertical="center" wrapText="1"/>
      <protection locked="0"/>
    </xf>
    <xf numFmtId="0" fontId="4" fillId="7" borderId="34" xfId="0" applyFont="1" applyFill="1" applyBorder="1" applyAlignment="1" applyProtection="1">
      <alignment horizontal="center" vertical="center" wrapText="1"/>
    </xf>
    <xf numFmtId="1" fontId="1" fillId="6" borderId="30" xfId="0" quotePrefix="1" applyNumberFormat="1" applyFont="1" applyFill="1" applyBorder="1" applyAlignment="1" applyProtection="1">
      <alignment horizontal="center" vertical="center" wrapText="1"/>
      <protection locked="0"/>
    </xf>
    <xf numFmtId="1" fontId="1" fillId="6" borderId="14" xfId="0" quotePrefix="1" applyNumberFormat="1" applyFont="1" applyFill="1" applyBorder="1" applyAlignment="1" applyProtection="1">
      <alignment horizontal="center" vertical="center" wrapText="1"/>
      <protection locked="0"/>
    </xf>
    <xf numFmtId="1" fontId="1" fillId="6" borderId="14" xfId="0" applyNumberFormat="1" applyFont="1" applyFill="1" applyBorder="1" applyAlignment="1" applyProtection="1">
      <alignment horizontal="center" vertical="center" wrapText="1"/>
      <protection locked="0"/>
    </xf>
    <xf numFmtId="1" fontId="1" fillId="6" borderId="23" xfId="0" applyNumberFormat="1" applyFont="1" applyFill="1" applyBorder="1" applyAlignment="1" applyProtection="1">
      <alignment horizontal="center" vertical="center" wrapText="1"/>
      <protection locked="0"/>
    </xf>
    <xf numFmtId="0" fontId="4" fillId="7" borderId="45" xfId="0" applyFont="1" applyFill="1" applyBorder="1" applyAlignment="1" applyProtection="1">
      <alignment horizontal="center" vertical="center" wrapText="1"/>
    </xf>
    <xf numFmtId="0" fontId="4" fillId="7" borderId="47" xfId="0" applyFont="1" applyFill="1" applyBorder="1" applyAlignment="1" applyProtection="1">
      <alignment horizontal="center" vertical="center" wrapText="1"/>
    </xf>
    <xf numFmtId="1" fontId="6" fillId="3" borderId="58" xfId="0" applyNumberFormat="1" applyFont="1" applyFill="1" applyBorder="1" applyAlignment="1" applyProtection="1">
      <alignment horizontal="right" wrapText="1"/>
    </xf>
    <xf numFmtId="1" fontId="6" fillId="3" borderId="38" xfId="0" applyNumberFormat="1" applyFont="1" applyFill="1" applyBorder="1" applyAlignment="1" applyProtection="1">
      <alignment horizontal="right" wrapText="1"/>
    </xf>
    <xf numFmtId="1" fontId="6" fillId="6" borderId="21" xfId="0" applyNumberFormat="1" applyFont="1" applyFill="1" applyBorder="1" applyAlignment="1" applyProtection="1">
      <alignment horizontal="right" wrapText="1"/>
      <protection locked="0"/>
    </xf>
    <xf numFmtId="1" fontId="6" fillId="6" borderId="22" xfId="0" applyNumberFormat="1" applyFont="1" applyFill="1" applyBorder="1" applyAlignment="1" applyProtection="1">
      <alignment horizontal="right" wrapText="1"/>
      <protection locked="0"/>
    </xf>
    <xf numFmtId="1" fontId="3" fillId="3" borderId="15" xfId="0" applyNumberFormat="1" applyFont="1" applyFill="1" applyBorder="1" applyAlignment="1" applyProtection="1">
      <alignment horizontal="center" vertical="center" wrapText="1"/>
    </xf>
    <xf numFmtId="1" fontId="3" fillId="3" borderId="42" xfId="0" applyNumberFormat="1" applyFont="1" applyFill="1" applyBorder="1" applyAlignment="1" applyProtection="1">
      <alignment horizontal="center" vertical="center" wrapText="1"/>
    </xf>
    <xf numFmtId="0" fontId="4" fillId="7" borderId="40" xfId="0" applyFont="1" applyFill="1" applyBorder="1" applyAlignment="1" applyProtection="1">
      <alignment horizontal="center" vertical="center" wrapText="1"/>
    </xf>
    <xf numFmtId="0" fontId="1" fillId="6" borderId="48"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6" borderId="49"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left" vertical="top" wrapText="1"/>
    </xf>
    <xf numFmtId="0" fontId="12" fillId="2" borderId="1" xfId="0" applyFont="1" applyFill="1" applyBorder="1" applyAlignment="1" applyProtection="1">
      <alignment horizontal="center" vertical="center" wrapText="1"/>
    </xf>
    <xf numFmtId="0" fontId="0" fillId="2" borderId="1" xfId="0" applyFont="1" applyFill="1" applyBorder="1" applyAlignment="1" applyProtection="1">
      <alignment horizontal="left" vertical="center" wrapText="1"/>
    </xf>
    <xf numFmtId="0" fontId="12" fillId="6"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2" fillId="7" borderId="1"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4" fillId="8" borderId="50" xfId="0" applyFont="1" applyFill="1" applyBorder="1" applyAlignment="1" applyProtection="1">
      <alignment horizontal="center" vertical="center" wrapText="1"/>
    </xf>
    <xf numFmtId="0" fontId="4" fillId="8" borderId="51" xfId="0" applyFont="1" applyFill="1" applyBorder="1" applyAlignment="1" applyProtection="1">
      <alignment horizontal="center" vertical="center" wrapText="1"/>
    </xf>
    <xf numFmtId="0" fontId="4" fillId="8" borderId="52" xfId="0" applyFont="1" applyFill="1" applyBorder="1" applyAlignment="1" applyProtection="1">
      <alignment horizontal="center" vertical="center" wrapText="1"/>
    </xf>
    <xf numFmtId="165" fontId="6" fillId="6" borderId="55" xfId="0" applyNumberFormat="1" applyFont="1" applyFill="1" applyBorder="1" applyAlignment="1" applyProtection="1">
      <alignment horizontal="right" wrapText="1"/>
      <protection locked="0"/>
    </xf>
    <xf numFmtId="165" fontId="6" fillId="6" borderId="59" xfId="0" applyNumberFormat="1" applyFont="1" applyFill="1" applyBorder="1" applyAlignment="1" applyProtection="1">
      <alignment horizontal="right" wrapText="1"/>
      <protection locked="0"/>
    </xf>
    <xf numFmtId="0" fontId="4" fillId="8" borderId="36" xfId="0" applyFont="1" applyFill="1" applyBorder="1" applyAlignment="1" applyProtection="1">
      <alignment horizontal="center" vertical="top" wrapText="1"/>
    </xf>
    <xf numFmtId="0" fontId="4" fillId="8" borderId="43" xfId="0" applyFont="1" applyFill="1" applyBorder="1" applyAlignment="1" applyProtection="1">
      <alignment horizontal="center" vertical="top" wrapText="1"/>
    </xf>
    <xf numFmtId="0" fontId="4" fillId="8" borderId="44" xfId="0" applyFont="1" applyFill="1" applyBorder="1" applyAlignment="1" applyProtection="1">
      <alignment horizontal="center" vertical="top" wrapText="1"/>
    </xf>
    <xf numFmtId="9" fontId="1" fillId="3" borderId="57" xfId="0" applyNumberFormat="1" applyFont="1" applyFill="1" applyBorder="1" applyAlignment="1" applyProtection="1">
      <alignment horizontal="right" wrapText="1"/>
    </xf>
    <xf numFmtId="0" fontId="1" fillId="2" borderId="13" xfId="0" applyFont="1" applyFill="1" applyBorder="1" applyAlignment="1" applyProtection="1">
      <alignment horizontal="center" vertical="center" wrapText="1"/>
    </xf>
    <xf numFmtId="165" fontId="1" fillId="3" borderId="21" xfId="0" applyNumberFormat="1" applyFont="1" applyFill="1" applyBorder="1" applyAlignment="1" applyProtection="1">
      <alignment horizontal="right" wrapText="1"/>
    </xf>
    <xf numFmtId="9" fontId="1" fillId="3" borderId="21" xfId="0" applyNumberFormat="1" applyFont="1" applyFill="1" applyBorder="1" applyAlignment="1" applyProtection="1">
      <alignment horizontal="right" wrapText="1"/>
    </xf>
    <xf numFmtId="9" fontId="1" fillId="3" borderId="22" xfId="0" applyNumberFormat="1" applyFont="1" applyFill="1" applyBorder="1" applyAlignment="1" applyProtection="1">
      <alignment horizontal="right" wrapText="1"/>
    </xf>
    <xf numFmtId="9" fontId="1" fillId="3" borderId="59" xfId="0" applyNumberFormat="1" applyFont="1" applyFill="1" applyBorder="1" applyAlignment="1" applyProtection="1">
      <alignment horizontal="right" wrapText="1"/>
    </xf>
    <xf numFmtId="0" fontId="1" fillId="2" borderId="0" xfId="0" applyFont="1" applyFill="1" applyBorder="1" applyAlignment="1" applyProtection="1">
      <alignment horizontal="left" vertical="top" wrapText="1"/>
      <protection locked="0"/>
    </xf>
    <xf numFmtId="165" fontId="1" fillId="2" borderId="22" xfId="0" applyNumberFormat="1" applyFont="1" applyFill="1" applyBorder="1" applyAlignment="1" applyProtection="1">
      <alignment horizontal="right"/>
      <protection locked="0"/>
    </xf>
    <xf numFmtId="165" fontId="6" fillId="2" borderId="0" xfId="0" applyNumberFormat="1" applyFont="1" applyFill="1" applyBorder="1" applyAlignment="1" applyProtection="1">
      <alignment horizontal="right" wrapText="1"/>
    </xf>
    <xf numFmtId="165" fontId="3" fillId="2" borderId="21" xfId="0" applyNumberFormat="1" applyFont="1" applyFill="1" applyBorder="1" applyAlignment="1" applyProtection="1">
      <alignment horizontal="center" vertical="top" wrapText="1"/>
      <protection locked="0"/>
    </xf>
    <xf numFmtId="0" fontId="4" fillId="7" borderId="32" xfId="0" applyFont="1" applyFill="1" applyBorder="1" applyAlignment="1" applyProtection="1">
      <alignment horizontal="left" vertical="center" wrapText="1"/>
    </xf>
    <xf numFmtId="0" fontId="4" fillId="7" borderId="21" xfId="0" applyFont="1" applyFill="1" applyBorder="1" applyAlignment="1" applyProtection="1">
      <alignment horizontal="left" vertical="center" wrapText="1"/>
    </xf>
    <xf numFmtId="0" fontId="1" fillId="2" borderId="4" xfId="0" applyFont="1" applyFill="1" applyBorder="1" applyAlignment="1" applyProtection="1">
      <alignment vertical="center"/>
      <protection locked="0"/>
    </xf>
    <xf numFmtId="0" fontId="4" fillId="7" borderId="40" xfId="0" applyFont="1" applyFill="1" applyBorder="1" applyAlignment="1" applyProtection="1">
      <alignment horizontal="center" vertical="center" wrapText="1"/>
    </xf>
    <xf numFmtId="0" fontId="4" fillId="8" borderId="32" xfId="0" applyFont="1" applyFill="1" applyBorder="1" applyAlignment="1" applyProtection="1">
      <alignment horizontal="center" vertical="center" wrapText="1"/>
    </xf>
    <xf numFmtId="0" fontId="4" fillId="8" borderId="33" xfId="0" applyFont="1" applyFill="1" applyBorder="1" applyAlignment="1" applyProtection="1">
      <alignment horizontal="center" vertical="center" wrapText="1"/>
    </xf>
    <xf numFmtId="0" fontId="4" fillId="8" borderId="40" xfId="0" applyFont="1" applyFill="1" applyBorder="1" applyAlignment="1" applyProtection="1">
      <alignment horizontal="center" vertical="center" wrapText="1"/>
    </xf>
    <xf numFmtId="1" fontId="6" fillId="3" borderId="5" xfId="0" applyNumberFormat="1" applyFont="1" applyFill="1" applyBorder="1" applyAlignment="1" applyProtection="1">
      <alignment horizontal="right" wrapText="1"/>
    </xf>
    <xf numFmtId="1" fontId="6" fillId="3" borderId="15" xfId="0" applyNumberFormat="1" applyFont="1" applyFill="1" applyBorder="1" applyAlignment="1" applyProtection="1">
      <alignment horizontal="right" wrapText="1"/>
    </xf>
    <xf numFmtId="1" fontId="6" fillId="3" borderId="53" xfId="0" applyNumberFormat="1" applyFont="1" applyFill="1" applyBorder="1" applyAlignment="1" applyProtection="1">
      <alignment horizontal="right" wrapText="1"/>
    </xf>
    <xf numFmtId="1" fontId="6" fillId="3" borderId="42" xfId="0" applyNumberFormat="1" applyFont="1" applyFill="1" applyBorder="1" applyAlignment="1" applyProtection="1">
      <alignment horizontal="right" wrapText="1"/>
    </xf>
    <xf numFmtId="1" fontId="6" fillId="3" borderId="1" xfId="0" applyNumberFormat="1" applyFont="1" applyFill="1" applyBorder="1" applyAlignment="1" applyProtection="1">
      <alignment horizontal="right" wrapText="1"/>
    </xf>
    <xf numFmtId="1" fontId="6" fillId="3" borderId="16" xfId="0" applyNumberFormat="1" applyFont="1" applyFill="1" applyBorder="1" applyAlignment="1" applyProtection="1">
      <alignment horizontal="right" wrapText="1"/>
    </xf>
    <xf numFmtId="0" fontId="0" fillId="2" borderId="1" xfId="0" applyFont="1" applyFill="1" applyBorder="1" applyAlignment="1" applyProtection="1">
      <alignment horizontal="center" vertical="center" wrapText="1"/>
    </xf>
    <xf numFmtId="14" fontId="0" fillId="2" borderId="1" xfId="0" applyNumberFormat="1" applyFont="1" applyFill="1" applyBorder="1" applyAlignment="1" applyProtection="1">
      <alignment horizontal="center" vertical="center" wrapText="1"/>
    </xf>
    <xf numFmtId="0" fontId="4" fillId="2" borderId="28" xfId="0" applyFont="1" applyFill="1" applyBorder="1" applyAlignment="1" applyProtection="1">
      <alignment vertical="center" wrapText="1"/>
    </xf>
    <xf numFmtId="0" fontId="1" fillId="2" borderId="0" xfId="0" applyFont="1" applyFill="1" applyBorder="1" applyAlignment="1" applyProtection="1">
      <alignment horizontal="left" vertical="top" wrapText="1"/>
    </xf>
    <xf numFmtId="9" fontId="1" fillId="6" borderId="48" xfId="0" applyNumberFormat="1" applyFont="1" applyFill="1" applyBorder="1" applyAlignment="1" applyProtection="1">
      <alignment horizontal="center" vertical="center" wrapText="1"/>
      <protection locked="0"/>
    </xf>
    <xf numFmtId="9" fontId="1" fillId="6" borderId="3" xfId="0" applyNumberFormat="1" applyFont="1" applyFill="1" applyBorder="1" applyAlignment="1" applyProtection="1">
      <alignment horizontal="center" vertical="center" wrapText="1"/>
      <protection locked="0"/>
    </xf>
    <xf numFmtId="9" fontId="1" fillId="6" borderId="3" xfId="0" applyNumberFormat="1" applyFont="1" applyFill="1" applyBorder="1" applyAlignment="1" applyProtection="1">
      <alignment horizontal="center" vertical="center"/>
      <protection locked="0"/>
    </xf>
    <xf numFmtId="9" fontId="1" fillId="6" borderId="49" xfId="0" applyNumberFormat="1" applyFont="1" applyFill="1" applyBorder="1" applyAlignment="1" applyProtection="1">
      <alignment horizontal="center" vertical="center"/>
      <protection locked="0"/>
    </xf>
    <xf numFmtId="14" fontId="1" fillId="0" borderId="30" xfId="0" applyNumberFormat="1" applyFont="1" applyBorder="1" applyAlignment="1" applyProtection="1">
      <alignment horizontal="center" vertical="center" wrapText="1"/>
      <protection locked="0"/>
    </xf>
    <xf numFmtId="14" fontId="1" fillId="0" borderId="39" xfId="0" applyNumberFormat="1" applyFont="1" applyBorder="1" applyAlignment="1" applyProtection="1">
      <alignment horizontal="center" vertical="center" wrapText="1"/>
      <protection locked="0"/>
    </xf>
    <xf numFmtId="14" fontId="1" fillId="0" borderId="14" xfId="0" applyNumberFormat="1" applyFont="1" applyBorder="1" applyAlignment="1" applyProtection="1">
      <alignment horizontal="center" vertical="center" wrapText="1"/>
      <protection locked="0"/>
    </xf>
    <xf numFmtId="14" fontId="1" fillId="0" borderId="16" xfId="0" applyNumberFormat="1" applyFont="1" applyBorder="1" applyAlignment="1" applyProtection="1">
      <alignment horizontal="center" vertical="center" wrapText="1"/>
      <protection locked="0"/>
    </xf>
    <xf numFmtId="14" fontId="1" fillId="0" borderId="23" xfId="0" applyNumberFormat="1" applyFont="1" applyBorder="1" applyAlignment="1" applyProtection="1">
      <alignment horizontal="center" vertical="center" wrapText="1"/>
      <protection locked="0"/>
    </xf>
    <xf numFmtId="14" fontId="1" fillId="0" borderId="25" xfId="0" applyNumberFormat="1" applyFont="1" applyBorder="1" applyAlignment="1" applyProtection="1">
      <alignment horizontal="center" vertical="center" wrapText="1"/>
      <protection locked="0"/>
    </xf>
    <xf numFmtId="0" fontId="1" fillId="6" borderId="59"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xf>
    <xf numFmtId="165" fontId="1" fillId="3" borderId="24" xfId="0" applyNumberFormat="1" applyFont="1" applyFill="1" applyBorder="1" applyAlignment="1" applyProtection="1">
      <alignment horizontal="right" wrapText="1"/>
    </xf>
    <xf numFmtId="0" fontId="4" fillId="8" borderId="1" xfId="0" applyFont="1" applyFill="1" applyBorder="1" applyAlignment="1" applyProtection="1">
      <alignment horizontal="center" vertical="center" wrapText="1"/>
    </xf>
    <xf numFmtId="0" fontId="4" fillId="8" borderId="16" xfId="0" applyFont="1" applyFill="1" applyBorder="1" applyAlignment="1" applyProtection="1">
      <alignment horizontal="center" vertical="center" wrapText="1"/>
    </xf>
    <xf numFmtId="165" fontId="6" fillId="6" borderId="23" xfId="0" applyNumberFormat="1" applyFont="1" applyFill="1" applyBorder="1" applyAlignment="1" applyProtection="1">
      <alignment horizontal="right" wrapText="1"/>
      <protection locked="0"/>
    </xf>
    <xf numFmtId="1" fontId="6" fillId="3" borderId="14" xfId="0" applyNumberFormat="1" applyFont="1" applyFill="1" applyBorder="1" applyAlignment="1" applyProtection="1">
      <alignment horizontal="right" wrapText="1"/>
    </xf>
    <xf numFmtId="1" fontId="6" fillId="6" borderId="14" xfId="0" applyNumberFormat="1" applyFont="1" applyFill="1" applyBorder="1" applyAlignment="1" applyProtection="1">
      <alignment horizontal="right" wrapText="1"/>
      <protection locked="0"/>
    </xf>
    <xf numFmtId="1" fontId="6" fillId="6" borderId="13" xfId="0" applyNumberFormat="1" applyFont="1" applyFill="1" applyBorder="1" applyAlignment="1" applyProtection="1">
      <alignment horizontal="right" wrapText="1"/>
      <protection locked="0"/>
    </xf>
    <xf numFmtId="0" fontId="4" fillId="8" borderId="61" xfId="0" applyFont="1" applyFill="1" applyBorder="1" applyAlignment="1" applyProtection="1">
      <alignment horizontal="center" vertical="center" wrapText="1"/>
    </xf>
    <xf numFmtId="1" fontId="6" fillId="3" borderId="53" xfId="2" applyNumberFormat="1" applyFont="1" applyFill="1" applyBorder="1" applyAlignment="1" applyProtection="1">
      <alignment horizontal="right" wrapText="1"/>
    </xf>
    <xf numFmtId="1" fontId="6" fillId="3" borderId="42" xfId="2" applyNumberFormat="1" applyFont="1" applyFill="1" applyBorder="1" applyAlignment="1" applyProtection="1">
      <alignment horizontal="right" wrapText="1"/>
    </xf>
    <xf numFmtId="165" fontId="6" fillId="3" borderId="53" xfId="0" applyNumberFormat="1" applyFont="1" applyFill="1" applyBorder="1" applyAlignment="1" applyProtection="1">
      <alignment horizontal="right" wrapText="1"/>
    </xf>
    <xf numFmtId="165" fontId="6" fillId="3" borderId="42" xfId="0" applyNumberFormat="1" applyFont="1" applyFill="1" applyBorder="1" applyAlignment="1" applyProtection="1">
      <alignment horizontal="right" wrapText="1"/>
    </xf>
    <xf numFmtId="1" fontId="6" fillId="6" borderId="24" xfId="0" applyNumberFormat="1" applyFont="1" applyFill="1" applyBorder="1" applyAlignment="1" applyProtection="1">
      <alignment horizontal="right" wrapText="1"/>
      <protection locked="0"/>
    </xf>
    <xf numFmtId="1" fontId="6" fillId="6" borderId="25" xfId="0" applyNumberFormat="1" applyFont="1" applyFill="1" applyBorder="1" applyAlignment="1" applyProtection="1">
      <alignment horizontal="right" wrapText="1"/>
      <protection locked="0"/>
    </xf>
    <xf numFmtId="1" fontId="6" fillId="9" borderId="1" xfId="0" applyNumberFormat="1" applyFont="1" applyFill="1" applyBorder="1" applyAlignment="1" applyProtection="1">
      <alignment horizontal="right" wrapText="1"/>
      <protection locked="0"/>
    </xf>
    <xf numFmtId="165" fontId="6" fillId="9" borderId="24" xfId="0" applyNumberFormat="1" applyFont="1" applyFill="1" applyBorder="1" applyAlignment="1" applyProtection="1">
      <alignment horizontal="right" wrapText="1"/>
      <protection locked="0"/>
    </xf>
    <xf numFmtId="0" fontId="4" fillId="7" borderId="14" xfId="0" applyFont="1" applyFill="1" applyBorder="1" applyAlignment="1" applyProtection="1">
      <alignment vertical="center" wrapText="1"/>
    </xf>
    <xf numFmtId="0" fontId="1" fillId="2" borderId="3" xfId="0" applyFont="1" applyFill="1" applyBorder="1" applyAlignment="1" applyProtection="1">
      <alignment vertical="center"/>
      <protection locked="0"/>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protection locked="0"/>
    </xf>
    <xf numFmtId="0" fontId="4" fillId="7" borderId="23" xfId="0" applyFont="1" applyFill="1" applyBorder="1" applyAlignment="1" applyProtection="1">
      <alignment vertical="center" wrapText="1"/>
    </xf>
    <xf numFmtId="14" fontId="3" fillId="0" borderId="0" xfId="0" applyNumberFormat="1" applyFont="1" applyFill="1" applyBorder="1" applyAlignment="1" applyProtection="1">
      <alignment horizontal="center" vertical="top" wrapText="1"/>
      <protection locked="0"/>
    </xf>
    <xf numFmtId="165" fontId="3" fillId="2" borderId="22" xfId="0" applyNumberFormat="1" applyFont="1" applyFill="1" applyBorder="1" applyAlignment="1" applyProtection="1">
      <alignment horizontal="center" vertical="top" wrapText="1"/>
      <protection locked="0"/>
    </xf>
    <xf numFmtId="14" fontId="3" fillId="0" borderId="24" xfId="0" applyNumberFormat="1" applyFont="1" applyFill="1" applyBorder="1" applyAlignment="1" applyProtection="1">
      <alignment horizontal="center" vertical="top" wrapText="1"/>
      <protection locked="0"/>
    </xf>
    <xf numFmtId="0" fontId="4" fillId="7" borderId="24" xfId="0" applyFont="1" applyFill="1" applyBorder="1" applyAlignment="1" applyProtection="1">
      <alignment vertical="center" wrapText="1"/>
    </xf>
    <xf numFmtId="165" fontId="3" fillId="2" borderId="0" xfId="0" applyNumberFormat="1" applyFont="1" applyFill="1" applyBorder="1" applyAlignment="1" applyProtection="1">
      <alignment horizontal="center" vertical="top" wrapText="1"/>
      <protection locked="0"/>
    </xf>
    <xf numFmtId="14" fontId="3" fillId="2" borderId="25" xfId="0" applyNumberFormat="1" applyFont="1" applyFill="1" applyBorder="1" applyAlignment="1" applyProtection="1">
      <alignment horizontal="center" vertical="top" wrapText="1"/>
      <protection locked="0"/>
    </xf>
    <xf numFmtId="0" fontId="1" fillId="2" borderId="37"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protection locked="0"/>
    </xf>
    <xf numFmtId="0" fontId="1" fillId="2" borderId="15" xfId="0" applyFont="1" applyFill="1" applyBorder="1" applyAlignment="1" applyProtection="1">
      <alignment vertical="center"/>
      <protection locked="0"/>
    </xf>
    <xf numFmtId="0" fontId="1" fillId="2" borderId="49" xfId="0" applyFont="1" applyFill="1" applyBorder="1" applyAlignment="1" applyProtection="1">
      <alignment vertical="center"/>
      <protection locked="0"/>
    </xf>
    <xf numFmtId="0" fontId="1" fillId="2" borderId="41" xfId="0" applyFont="1" applyFill="1" applyBorder="1" applyAlignment="1" applyProtection="1">
      <alignment vertical="center"/>
      <protection locked="0"/>
    </xf>
    <xf numFmtId="0" fontId="1" fillId="2" borderId="42" xfId="0" applyFont="1" applyFill="1" applyBorder="1" applyAlignment="1" applyProtection="1">
      <alignment vertical="center"/>
      <protection locked="0"/>
    </xf>
    <xf numFmtId="0" fontId="1" fillId="2" borderId="56" xfId="0" applyFont="1" applyFill="1" applyBorder="1" applyAlignment="1" applyProtection="1">
      <alignment vertical="center"/>
      <protection locked="0"/>
    </xf>
    <xf numFmtId="9" fontId="3" fillId="2" borderId="0" xfId="1" applyFont="1" applyFill="1" applyBorder="1" applyAlignment="1" applyProtection="1">
      <alignment horizontal="center" vertical="center" wrapText="1"/>
    </xf>
    <xf numFmtId="9" fontId="1" fillId="9" borderId="30" xfId="0" applyNumberFormat="1" applyFont="1" applyFill="1" applyBorder="1" applyAlignment="1" applyProtection="1">
      <alignment horizontal="center" vertical="center" wrapText="1"/>
      <protection locked="0"/>
    </xf>
    <xf numFmtId="1" fontId="3" fillId="3" borderId="31" xfId="0" applyNumberFormat="1" applyFont="1" applyFill="1" applyBorder="1" applyAlignment="1" applyProtection="1">
      <alignment horizontal="center" vertical="center" wrapText="1"/>
    </xf>
    <xf numFmtId="165" fontId="3" fillId="3" borderId="40" xfId="0" applyNumberFormat="1" applyFont="1" applyFill="1" applyBorder="1" applyAlignment="1" applyProtection="1">
      <alignment horizontal="center" vertical="top" wrapText="1"/>
    </xf>
    <xf numFmtId="0" fontId="12" fillId="7" borderId="2" xfId="0" applyFont="1" applyFill="1" applyBorder="1" applyAlignment="1" applyProtection="1">
      <alignment horizontal="center" vertical="center" wrapText="1"/>
    </xf>
    <xf numFmtId="0" fontId="1" fillId="2" borderId="6" xfId="0" applyFont="1" applyFill="1" applyBorder="1" applyAlignment="1" applyProtection="1">
      <alignment horizontal="left" vertical="top" wrapText="1"/>
    </xf>
    <xf numFmtId="1" fontId="6" fillId="6" borderId="23" xfId="0" applyNumberFormat="1" applyFont="1" applyFill="1" applyBorder="1" applyAlignment="1" applyProtection="1">
      <alignment horizontal="right" wrapText="1"/>
      <protection locked="0"/>
    </xf>
    <xf numFmtId="0" fontId="1" fillId="9" borderId="40" xfId="0" applyFont="1" applyFill="1" applyBorder="1" applyAlignment="1" applyProtection="1">
      <alignment horizontal="center" vertical="center"/>
      <protection locked="0"/>
    </xf>
    <xf numFmtId="2" fontId="1" fillId="3" borderId="25" xfId="0" applyNumberFormat="1" applyFont="1" applyFill="1" applyBorder="1" applyAlignment="1" applyProtection="1">
      <alignment horizontal="right"/>
    </xf>
    <xf numFmtId="1" fontId="6" fillId="9" borderId="13" xfId="0" applyNumberFormat="1" applyFont="1" applyFill="1" applyBorder="1" applyAlignment="1" applyProtection="1">
      <alignment horizontal="right" wrapText="1"/>
      <protection locked="0"/>
    </xf>
    <xf numFmtId="1" fontId="6" fillId="9" borderId="21" xfId="0" applyNumberFormat="1" applyFont="1" applyFill="1" applyBorder="1" applyAlignment="1" applyProtection="1">
      <alignment horizontal="right" wrapText="1"/>
      <protection locked="0"/>
    </xf>
    <xf numFmtId="1" fontId="6" fillId="9" borderId="22" xfId="0" applyNumberFormat="1" applyFont="1" applyFill="1" applyBorder="1" applyAlignment="1" applyProtection="1">
      <alignment horizontal="right" wrapText="1"/>
      <protection locked="0"/>
    </xf>
    <xf numFmtId="1" fontId="6" fillId="9" borderId="14" xfId="0" applyNumberFormat="1" applyFont="1" applyFill="1" applyBorder="1" applyAlignment="1" applyProtection="1">
      <alignment horizontal="right" wrapText="1"/>
      <protection locked="0"/>
    </xf>
    <xf numFmtId="1" fontId="6" fillId="9" borderId="16" xfId="0" applyNumberFormat="1" applyFont="1" applyFill="1" applyBorder="1" applyAlignment="1" applyProtection="1">
      <alignment horizontal="right" wrapText="1"/>
      <protection locked="0"/>
    </xf>
    <xf numFmtId="0" fontId="1" fillId="0" borderId="5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protection locked="0"/>
    </xf>
    <xf numFmtId="0" fontId="1" fillId="0" borderId="38" xfId="0" applyFont="1" applyFill="1" applyBorder="1" applyAlignment="1" applyProtection="1">
      <alignment horizontal="left" vertical="center"/>
      <protection locked="0"/>
    </xf>
    <xf numFmtId="0" fontId="1" fillId="2" borderId="49"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4" fillId="7" borderId="33" xfId="0" applyFont="1" applyFill="1" applyBorder="1" applyAlignment="1" applyProtection="1">
      <alignment horizontal="center" vertical="center" wrapText="1"/>
    </xf>
    <xf numFmtId="0" fontId="4" fillId="7" borderId="40" xfId="0" applyFont="1" applyFill="1" applyBorder="1" applyAlignment="1" applyProtection="1">
      <alignment horizontal="center" vertical="center" wrapText="1"/>
    </xf>
    <xf numFmtId="0" fontId="1" fillId="6" borderId="56" xfId="0" applyFont="1" applyFill="1" applyBorder="1" applyAlignment="1" applyProtection="1">
      <alignment horizontal="left" vertical="top" wrapText="1"/>
      <protection locked="0"/>
    </xf>
    <xf numFmtId="0" fontId="1" fillId="6" borderId="37" xfId="0" applyFont="1" applyFill="1" applyBorder="1" applyAlignment="1" applyProtection="1">
      <alignment horizontal="left" vertical="top" wrapText="1"/>
      <protection locked="0"/>
    </xf>
    <xf numFmtId="0" fontId="1" fillId="6" borderId="38" xfId="0" applyFont="1" applyFill="1" applyBorder="1" applyAlignment="1" applyProtection="1">
      <alignment horizontal="left" vertical="top" wrapText="1"/>
      <protection locked="0"/>
    </xf>
    <xf numFmtId="0" fontId="1" fillId="6" borderId="3" xfId="0" applyFont="1" applyFill="1" applyBorder="1" applyAlignment="1" applyProtection="1">
      <alignment horizontal="left" vertical="top" wrapText="1"/>
      <protection locked="0"/>
    </xf>
    <xf numFmtId="0" fontId="1" fillId="6" borderId="4" xfId="0" applyFont="1" applyFill="1" applyBorder="1" applyAlignment="1" applyProtection="1">
      <alignment horizontal="left" vertical="top" wrapText="1"/>
      <protection locked="0"/>
    </xf>
    <xf numFmtId="0" fontId="1" fillId="6" borderId="15" xfId="0" applyFont="1" applyFill="1" applyBorder="1" applyAlignment="1" applyProtection="1">
      <alignment horizontal="left" vertical="top" wrapText="1"/>
      <protection locked="0"/>
    </xf>
    <xf numFmtId="0" fontId="8" fillId="7" borderId="34" xfId="0" applyFont="1" applyFill="1" applyBorder="1" applyAlignment="1" applyProtection="1">
      <alignment horizontal="left" vertical="center" wrapText="1"/>
    </xf>
    <xf numFmtId="0" fontId="8" fillId="7" borderId="46" xfId="0" applyFont="1" applyFill="1" applyBorder="1" applyAlignment="1" applyProtection="1">
      <alignment horizontal="left" vertical="center" wrapText="1"/>
    </xf>
    <xf numFmtId="0" fontId="8" fillId="7" borderId="47" xfId="0" applyFont="1" applyFill="1" applyBorder="1" applyAlignment="1" applyProtection="1">
      <alignment horizontal="left" vertical="center" wrapText="1"/>
    </xf>
    <xf numFmtId="0" fontId="1" fillId="6" borderId="49" xfId="0" applyFont="1" applyFill="1" applyBorder="1" applyAlignment="1" applyProtection="1">
      <alignment horizontal="left" vertical="top" wrapText="1"/>
      <protection locked="0"/>
    </xf>
    <xf numFmtId="0" fontId="1" fillId="6" borderId="41" xfId="0" applyFont="1" applyFill="1" applyBorder="1" applyAlignment="1" applyProtection="1">
      <alignment horizontal="left" vertical="top" wrapText="1"/>
      <protection locked="0"/>
    </xf>
    <xf numFmtId="0" fontId="1" fillId="6" borderId="42" xfId="0" applyFont="1" applyFill="1" applyBorder="1" applyAlignment="1" applyProtection="1">
      <alignment horizontal="left" vertical="top" wrapText="1"/>
      <protection locked="0"/>
    </xf>
    <xf numFmtId="0" fontId="4" fillId="8" borderId="45" xfId="0" applyFont="1" applyFill="1" applyBorder="1" applyAlignment="1" applyProtection="1">
      <alignment horizontal="left" vertical="center" wrapText="1"/>
    </xf>
    <xf numFmtId="0" fontId="4" fillId="8" borderId="46" xfId="0" applyFont="1" applyFill="1" applyBorder="1" applyAlignment="1" applyProtection="1">
      <alignment horizontal="left" vertical="center" wrapText="1"/>
    </xf>
    <xf numFmtId="0" fontId="4" fillId="8" borderId="54" xfId="0" applyFont="1" applyFill="1" applyBorder="1" applyAlignment="1" applyProtection="1">
      <alignment horizontal="left" vertical="center" wrapText="1"/>
    </xf>
    <xf numFmtId="0" fontId="4"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protection locked="0"/>
    </xf>
    <xf numFmtId="0" fontId="7" fillId="8" borderId="17" xfId="0" applyFont="1" applyFill="1" applyBorder="1" applyAlignment="1" applyProtection="1">
      <alignment horizontal="left" vertical="top" wrapText="1"/>
    </xf>
    <xf numFmtId="0" fontId="7" fillId="8" borderId="29" xfId="0" applyFont="1" applyFill="1" applyBorder="1" applyAlignment="1" applyProtection="1">
      <alignment horizontal="left" vertical="top" wrapText="1"/>
    </xf>
    <xf numFmtId="0" fontId="7" fillId="8" borderId="27" xfId="0" applyFont="1" applyFill="1" applyBorder="1" applyAlignment="1" applyProtection="1">
      <alignment horizontal="left" vertical="top" wrapText="1"/>
    </xf>
    <xf numFmtId="0" fontId="7" fillId="8" borderId="0" xfId="0" applyFont="1" applyFill="1" applyBorder="1" applyAlignment="1" applyProtection="1">
      <alignment horizontal="left" vertical="top" wrapText="1"/>
    </xf>
    <xf numFmtId="0" fontId="7" fillId="8" borderId="19" xfId="0" applyFont="1" applyFill="1" applyBorder="1" applyAlignment="1" applyProtection="1">
      <alignment horizontal="left" vertical="top" wrapText="1"/>
    </xf>
    <xf numFmtId="0" fontId="7" fillId="8" borderId="26" xfId="0" applyFont="1" applyFill="1" applyBorder="1" applyAlignment="1" applyProtection="1">
      <alignment horizontal="left" vertical="top" wrapText="1"/>
    </xf>
    <xf numFmtId="0" fontId="0" fillId="6" borderId="36" xfId="0" applyFont="1" applyFill="1" applyBorder="1" applyAlignment="1" applyProtection="1">
      <alignment horizontal="left" vertical="top" wrapText="1"/>
      <protection locked="0"/>
    </xf>
    <xf numFmtId="0" fontId="0" fillId="6" borderId="37" xfId="0" applyFont="1" applyFill="1" applyBorder="1" applyAlignment="1" applyProtection="1">
      <alignment horizontal="left" vertical="top" wrapText="1"/>
      <protection locked="0"/>
    </xf>
    <xf numFmtId="0" fontId="0" fillId="6" borderId="38" xfId="0" applyFont="1" applyFill="1" applyBorder="1" applyAlignment="1" applyProtection="1">
      <alignment horizontal="left" vertical="top" wrapText="1"/>
      <protection locked="0"/>
    </xf>
    <xf numFmtId="0" fontId="0" fillId="6" borderId="43" xfId="0" applyFont="1" applyFill="1" applyBorder="1" applyAlignment="1" applyProtection="1">
      <alignment horizontal="left" vertical="top" wrapText="1"/>
      <protection locked="0"/>
    </xf>
    <xf numFmtId="0" fontId="0" fillId="6" borderId="4" xfId="0" applyFont="1" applyFill="1" applyBorder="1" applyAlignment="1" applyProtection="1">
      <alignment horizontal="left" vertical="top" wrapText="1"/>
      <protection locked="0"/>
    </xf>
    <xf numFmtId="0" fontId="0" fillId="6" borderId="15" xfId="0" applyFont="1" applyFill="1" applyBorder="1" applyAlignment="1" applyProtection="1">
      <alignment horizontal="left" vertical="top" wrapText="1"/>
      <protection locked="0"/>
    </xf>
    <xf numFmtId="0" fontId="0" fillId="6" borderId="44" xfId="0" applyFont="1" applyFill="1" applyBorder="1" applyAlignment="1" applyProtection="1">
      <alignment horizontal="left" vertical="top" wrapText="1"/>
      <protection locked="0"/>
    </xf>
    <xf numFmtId="0" fontId="0" fillId="6" borderId="41" xfId="0" applyFont="1" applyFill="1" applyBorder="1" applyAlignment="1" applyProtection="1">
      <alignment horizontal="left" vertical="top" wrapText="1"/>
      <protection locked="0"/>
    </xf>
    <xf numFmtId="0" fontId="0" fillId="6" borderId="42" xfId="0" applyFont="1" applyFill="1" applyBorder="1" applyAlignment="1" applyProtection="1">
      <alignment horizontal="left" vertical="top" wrapText="1"/>
      <protection locked="0"/>
    </xf>
    <xf numFmtId="0" fontId="1" fillId="3" borderId="34" xfId="0" applyFont="1" applyFill="1" applyBorder="1" applyAlignment="1" applyProtection="1">
      <alignment horizontal="left"/>
    </xf>
    <xf numFmtId="0" fontId="1" fillId="3" borderId="46" xfId="0" applyFont="1" applyFill="1" applyBorder="1" applyAlignment="1" applyProtection="1">
      <alignment horizontal="left"/>
    </xf>
    <xf numFmtId="0" fontId="1" fillId="3" borderId="47" xfId="0" applyFont="1" applyFill="1" applyBorder="1" applyAlignment="1" applyProtection="1">
      <alignment horizontal="left"/>
    </xf>
    <xf numFmtId="0" fontId="8" fillId="8" borderId="17" xfId="0" applyFont="1" applyFill="1" applyBorder="1" applyAlignment="1" applyProtection="1">
      <alignment horizontal="left" vertical="center" wrapText="1"/>
    </xf>
    <xf numFmtId="0" fontId="8" fillId="8" borderId="29" xfId="0" applyFont="1" applyFill="1" applyBorder="1" applyAlignment="1" applyProtection="1">
      <alignment horizontal="left" vertical="center" wrapText="1"/>
    </xf>
    <xf numFmtId="0" fontId="8" fillId="8" borderId="18" xfId="0" applyFont="1" applyFill="1" applyBorder="1" applyAlignment="1" applyProtection="1">
      <alignment horizontal="left" vertical="center" wrapText="1"/>
    </xf>
    <xf numFmtId="0" fontId="1" fillId="0" borderId="17"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165" fontId="1" fillId="2" borderId="14" xfId="0" applyNumberFormat="1" applyFont="1" applyFill="1" applyBorder="1" applyAlignment="1" applyProtection="1">
      <alignment horizontal="left" vertical="top" wrapText="1"/>
    </xf>
    <xf numFmtId="165" fontId="1" fillId="2" borderId="16" xfId="0" applyNumberFormat="1" applyFont="1" applyFill="1" applyBorder="1" applyAlignment="1" applyProtection="1">
      <alignment horizontal="left" vertical="top" wrapText="1"/>
    </xf>
    <xf numFmtId="165" fontId="1" fillId="2" borderId="23" xfId="0" applyNumberFormat="1" applyFont="1" applyFill="1" applyBorder="1" applyAlignment="1" applyProtection="1">
      <alignment horizontal="left" vertical="top" wrapText="1"/>
    </xf>
    <xf numFmtId="165" fontId="1" fillId="2" borderId="25" xfId="0" applyNumberFormat="1" applyFont="1" applyFill="1" applyBorder="1" applyAlignment="1" applyProtection="1">
      <alignment horizontal="left" vertical="top" wrapText="1"/>
    </xf>
    <xf numFmtId="165" fontId="1" fillId="2" borderId="43" xfId="0" applyNumberFormat="1" applyFont="1" applyFill="1" applyBorder="1" applyAlignment="1" applyProtection="1">
      <alignment horizontal="left" vertical="top" wrapText="1"/>
    </xf>
    <xf numFmtId="165" fontId="1" fillId="2" borderId="15" xfId="0" applyNumberFormat="1" applyFont="1" applyFill="1" applyBorder="1" applyAlignment="1" applyProtection="1">
      <alignment horizontal="left" vertical="top" wrapText="1"/>
    </xf>
    <xf numFmtId="165" fontId="1" fillId="2" borderId="13" xfId="0" applyNumberFormat="1" applyFont="1" applyFill="1" applyBorder="1" applyAlignment="1" applyProtection="1">
      <alignment horizontal="left" vertical="top" wrapText="1"/>
    </xf>
    <xf numFmtId="165" fontId="1" fillId="2" borderId="22" xfId="0" applyNumberFormat="1" applyFont="1" applyFill="1" applyBorder="1" applyAlignment="1" applyProtection="1">
      <alignment horizontal="left" vertical="top" wrapText="1"/>
    </xf>
    <xf numFmtId="0" fontId="4" fillId="8" borderId="13" xfId="0" applyFont="1" applyFill="1" applyBorder="1" applyAlignment="1" applyProtection="1">
      <alignment horizontal="center" vertical="center" wrapText="1"/>
    </xf>
    <xf numFmtId="0" fontId="4" fillId="8" borderId="21" xfId="0" applyFont="1" applyFill="1" applyBorder="1" applyAlignment="1" applyProtection="1">
      <alignment horizontal="center" vertical="center" wrapText="1"/>
    </xf>
    <xf numFmtId="0" fontId="4" fillId="8" borderId="56" xfId="0" applyFont="1" applyFill="1" applyBorder="1" applyAlignment="1" applyProtection="1">
      <alignment horizontal="center" vertical="center" wrapText="1"/>
    </xf>
    <xf numFmtId="0" fontId="4" fillId="8" borderId="22" xfId="0" applyFont="1" applyFill="1" applyBorder="1" applyAlignment="1" applyProtection="1">
      <alignment horizontal="center" vertical="center" wrapText="1"/>
    </xf>
    <xf numFmtId="0" fontId="1" fillId="2" borderId="13" xfId="0" applyFont="1" applyFill="1" applyBorder="1" applyAlignment="1" applyProtection="1">
      <alignment horizontal="left" vertical="top" wrapText="1"/>
    </xf>
    <xf numFmtId="0" fontId="1" fillId="2" borderId="22"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1" fillId="2" borderId="16" xfId="0" applyFont="1" applyFill="1" applyBorder="1" applyAlignment="1" applyProtection="1">
      <alignment horizontal="left" vertical="top" wrapText="1"/>
    </xf>
    <xf numFmtId="0" fontId="1" fillId="3" borderId="34" xfId="0" applyFont="1" applyFill="1" applyBorder="1" applyAlignment="1" applyProtection="1">
      <alignment horizontal="left" vertical="top"/>
    </xf>
    <xf numFmtId="0" fontId="1" fillId="3" borderId="47" xfId="0" applyFont="1" applyFill="1" applyBorder="1" applyAlignment="1" applyProtection="1">
      <alignment horizontal="left" vertical="top"/>
    </xf>
    <xf numFmtId="165" fontId="1" fillId="2" borderId="3" xfId="0" applyNumberFormat="1" applyFont="1" applyFill="1" applyBorder="1" applyAlignment="1" applyProtection="1">
      <alignment horizontal="left" vertical="top" wrapText="1"/>
    </xf>
    <xf numFmtId="165" fontId="1" fillId="2" borderId="49" xfId="0" applyNumberFormat="1" applyFont="1" applyFill="1" applyBorder="1" applyAlignment="1" applyProtection="1">
      <alignment horizontal="left" vertical="top" wrapText="1"/>
    </xf>
    <xf numFmtId="165" fontId="1" fillId="2" borderId="4" xfId="0" applyNumberFormat="1" applyFont="1" applyFill="1" applyBorder="1" applyAlignment="1" applyProtection="1">
      <alignment horizontal="left" vertical="top" wrapText="1"/>
    </xf>
    <xf numFmtId="165" fontId="1" fillId="2" borderId="56" xfId="0" applyNumberFormat="1" applyFont="1" applyFill="1" applyBorder="1" applyAlignment="1" applyProtection="1">
      <alignment horizontal="left" vertical="top" wrapText="1"/>
    </xf>
    <xf numFmtId="0" fontId="4" fillId="8" borderId="50" xfId="0" applyFont="1" applyFill="1" applyBorder="1" applyAlignment="1" applyProtection="1">
      <alignment horizontal="center" vertical="center" wrapText="1"/>
    </xf>
    <xf numFmtId="0" fontId="4" fillId="8" borderId="51" xfId="0" applyFont="1" applyFill="1" applyBorder="1" applyAlignment="1" applyProtection="1">
      <alignment horizontal="center" vertical="center" wrapText="1"/>
    </xf>
    <xf numFmtId="0" fontId="4" fillId="8" borderId="60" xfId="0" applyFont="1" applyFill="1" applyBorder="1" applyAlignment="1" applyProtection="1">
      <alignment horizontal="center" vertical="center" wrapText="1"/>
    </xf>
    <xf numFmtId="0" fontId="1" fillId="2" borderId="56"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3" borderId="34" xfId="0" applyNumberFormat="1" applyFont="1" applyFill="1" applyBorder="1" applyAlignment="1" applyProtection="1">
      <alignment horizontal="left" vertical="top"/>
    </xf>
    <xf numFmtId="0" fontId="1" fillId="3" borderId="47" xfId="0" applyNumberFormat="1" applyFont="1" applyFill="1" applyBorder="1" applyAlignment="1" applyProtection="1">
      <alignment horizontal="left" vertical="top"/>
    </xf>
    <xf numFmtId="0" fontId="4" fillId="8" borderId="45" xfId="0" applyFont="1" applyFill="1" applyBorder="1" applyAlignment="1" applyProtection="1">
      <alignment horizontal="center" vertical="center" wrapText="1"/>
    </xf>
    <xf numFmtId="0" fontId="4" fillId="8" borderId="46" xfId="0" applyFont="1" applyFill="1" applyBorder="1" applyAlignment="1" applyProtection="1">
      <alignment horizontal="center" vertical="center" wrapText="1"/>
    </xf>
    <xf numFmtId="0" fontId="4" fillId="8" borderId="47" xfId="0" applyFont="1" applyFill="1" applyBorder="1" applyAlignment="1" applyProtection="1">
      <alignment horizontal="center" vertical="center" wrapText="1"/>
    </xf>
    <xf numFmtId="0" fontId="4" fillId="8" borderId="52" xfId="0" applyFont="1" applyFill="1" applyBorder="1" applyAlignment="1" applyProtection="1">
      <alignment horizontal="center" vertical="center" wrapText="1"/>
    </xf>
    <xf numFmtId="0" fontId="0" fillId="2" borderId="3" xfId="0" applyFont="1" applyFill="1" applyBorder="1" applyAlignment="1" applyProtection="1">
      <alignment horizontal="left" vertical="center" wrapText="1"/>
    </xf>
    <xf numFmtId="0" fontId="0" fillId="2" borderId="4" xfId="0" applyFont="1" applyFill="1" applyBorder="1" applyAlignment="1" applyProtection="1">
      <alignment horizontal="left" vertical="center" wrapText="1"/>
    </xf>
    <xf numFmtId="0" fontId="0" fillId="2" borderId="5" xfId="0" applyFont="1" applyFill="1" applyBorder="1" applyAlignment="1" applyProtection="1">
      <alignment horizontal="left" vertical="center" wrapText="1"/>
    </xf>
    <xf numFmtId="0" fontId="4" fillId="7" borderId="45" xfId="0" applyFont="1" applyFill="1" applyBorder="1" applyAlignment="1" applyProtection="1">
      <alignment horizontal="left" vertical="center" wrapText="1"/>
    </xf>
    <xf numFmtId="0" fontId="4" fillId="7" borderId="46" xfId="0" applyFont="1" applyFill="1" applyBorder="1" applyAlignment="1" applyProtection="1">
      <alignment horizontal="left" vertical="center" wrapText="1"/>
    </xf>
    <xf numFmtId="0" fontId="4" fillId="7" borderId="47"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2" fillId="7" borderId="3" xfId="0" applyFont="1" applyFill="1" applyBorder="1" applyAlignment="1" applyProtection="1">
      <alignment horizontal="left" vertical="center" wrapText="1"/>
    </xf>
    <xf numFmtId="0" fontId="12" fillId="7" borderId="4" xfId="0" applyFont="1" applyFill="1" applyBorder="1" applyAlignment="1" applyProtection="1">
      <alignment horizontal="left" vertical="center" wrapText="1"/>
    </xf>
    <xf numFmtId="0" fontId="12" fillId="7" borderId="5" xfId="0" applyFont="1" applyFill="1" applyBorder="1" applyAlignment="1" applyProtection="1">
      <alignment horizontal="left" vertical="center" wrapText="1"/>
    </xf>
    <xf numFmtId="0" fontId="1" fillId="0" borderId="14" xfId="0" quotePrefix="1" applyFont="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16" fontId="1" fillId="0" borderId="30" xfId="0" quotePrefix="1" applyNumberFormat="1" applyFont="1" applyBorder="1" applyAlignment="1" applyProtection="1">
      <alignment horizontal="center" vertical="center" wrapText="1"/>
      <protection locked="0"/>
    </xf>
    <xf numFmtId="16" fontId="1" fillId="0" borderId="14" xfId="0" quotePrefix="1" applyNumberFormat="1" applyFont="1" applyBorder="1" applyAlignment="1" applyProtection="1">
      <alignment horizontal="center" vertical="center" wrapText="1"/>
      <protection locked="0"/>
    </xf>
    <xf numFmtId="0" fontId="1" fillId="0" borderId="56"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49" xfId="0" applyFont="1" applyFill="1" applyBorder="1" applyAlignment="1" applyProtection="1">
      <alignment horizontal="left" vertical="center" wrapText="1"/>
      <protection locked="0"/>
    </xf>
    <xf numFmtId="0" fontId="1" fillId="0" borderId="42" xfId="0" applyFont="1" applyFill="1" applyBorder="1" applyAlignment="1" applyProtection="1">
      <alignment horizontal="left" vertical="center" wrapText="1"/>
      <protection locked="0"/>
    </xf>
  </cellXfs>
  <cellStyles count="3">
    <cellStyle name="Currency" xfId="2" builtinId="4"/>
    <cellStyle name="Normal" xfId="0" builtinId="0"/>
    <cellStyle name="Percent" xfId="1" builtinId="5"/>
  </cellStyles>
  <dxfs count="34">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2E00"/>
      </font>
      <fill>
        <patternFill>
          <bgColor rgb="FF78B832"/>
        </patternFill>
      </fill>
    </dxf>
    <dxf>
      <font>
        <color rgb="FF974706"/>
      </font>
      <fill>
        <patternFill>
          <bgColor rgb="FFECBF84"/>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bgColor theme="0" tint="-0.24994659260841701"/>
        </patternFill>
      </fill>
    </dxf>
    <dxf>
      <font>
        <color rgb="FF002E00"/>
      </font>
      <fill>
        <patternFill>
          <bgColor rgb="FF78B832"/>
        </patternFill>
      </fill>
    </dxf>
    <dxf>
      <font>
        <color rgb="FF974706"/>
      </font>
      <fill>
        <patternFill>
          <bgColor rgb="FFECBF84"/>
        </patternFill>
      </fill>
    </dxf>
    <dxf>
      <font>
        <color rgb="FF002E00"/>
      </font>
      <fill>
        <patternFill>
          <bgColor rgb="FF78B832"/>
        </patternFill>
      </fill>
    </dxf>
    <dxf>
      <font>
        <color rgb="FF006100"/>
      </font>
      <fill>
        <patternFill>
          <bgColor rgb="FFC6EFCE"/>
        </patternFill>
      </fill>
    </dxf>
    <dxf>
      <font>
        <color rgb="FF9C6500"/>
      </font>
      <fill>
        <patternFill>
          <bgColor rgb="FFFFEB9C"/>
        </patternFill>
      </fill>
    </dxf>
    <dxf>
      <font>
        <color theme="9" tint="-0.499984740745262"/>
      </font>
      <fill>
        <patternFill>
          <bgColor rgb="FFECBF84"/>
        </patternFill>
      </fill>
    </dxf>
    <dxf>
      <font>
        <color rgb="FF9C0006"/>
      </font>
      <fill>
        <patternFill>
          <bgColor rgb="FFFFC7CE"/>
        </patternFill>
      </fill>
    </dxf>
    <dxf>
      <font>
        <color auto="1"/>
      </font>
      <fill>
        <patternFill>
          <bgColor theme="0" tint="-0.24994659260841701"/>
        </patternFill>
      </fill>
    </dxf>
    <dxf>
      <font>
        <color rgb="FF002E00"/>
      </font>
      <fill>
        <patternFill>
          <bgColor rgb="FF78B832"/>
        </patternFill>
      </fill>
    </dxf>
    <dxf>
      <font>
        <color rgb="FF974706"/>
      </font>
      <fill>
        <patternFill>
          <bgColor rgb="FFECBF84"/>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theme="0" tint="-0.24994659260841701"/>
        </patternFill>
      </fill>
    </dxf>
    <dxf>
      <font>
        <color rgb="FF9C0006"/>
      </font>
      <fill>
        <patternFill>
          <bgColor rgb="FFFFC7CE"/>
        </patternFill>
      </fill>
    </dxf>
    <dxf>
      <font>
        <color rgb="FF974706"/>
      </font>
      <fill>
        <patternFill>
          <bgColor rgb="FFECBF84"/>
        </patternFill>
      </fill>
    </dxf>
    <dxf>
      <font>
        <color rgb="FF9C5700"/>
      </font>
      <fill>
        <patternFill>
          <bgColor rgb="FFFFEB9C"/>
        </patternFill>
      </fill>
    </dxf>
    <dxf>
      <font>
        <color rgb="FF006100"/>
      </font>
      <fill>
        <patternFill>
          <bgColor rgb="FFC6EFCE"/>
        </patternFill>
      </fill>
    </dxf>
    <dxf>
      <font>
        <color rgb="FF002E00"/>
      </font>
      <fill>
        <patternFill>
          <bgColor rgb="FF78B832"/>
        </patternFill>
      </fill>
    </dxf>
    <dxf>
      <font>
        <color auto="1"/>
      </font>
      <fill>
        <patternFill>
          <bgColor theme="0" tint="-0.24994659260841701"/>
        </patternFill>
      </fill>
    </dxf>
    <dxf>
      <font>
        <color rgb="FF9C0006"/>
      </font>
      <fill>
        <patternFill>
          <bgColor rgb="FFFFC7CE"/>
        </patternFill>
      </fill>
    </dxf>
    <dxf>
      <font>
        <color rgb="FF974706"/>
      </font>
      <fill>
        <patternFill>
          <bgColor rgb="FFECBF84"/>
        </patternFill>
      </fill>
    </dxf>
    <dxf>
      <font>
        <color rgb="FF9C5700"/>
      </font>
      <fill>
        <patternFill>
          <bgColor rgb="FFFFEB9C"/>
        </patternFill>
      </fill>
    </dxf>
    <dxf>
      <font>
        <color rgb="FF006100"/>
      </font>
      <fill>
        <patternFill>
          <bgColor rgb="FFC6EFCE"/>
        </patternFill>
      </fill>
    </dxf>
    <dxf>
      <font>
        <color rgb="FF002E00"/>
      </font>
      <fill>
        <patternFill>
          <bgColor rgb="FF78B832"/>
        </patternFill>
      </fill>
    </dxf>
  </dxfs>
  <tableStyles count="0" defaultTableStyle="TableStyleMedium2" defaultPivotStyle="PivotStyleLight16"/>
  <colors>
    <mruColors>
      <color rgb="FFDAEEF3"/>
      <color rgb="FFFFFF99"/>
      <color rgb="FFFFFFCC"/>
      <color rgb="FFEAF2C4"/>
      <color rgb="FF002E00"/>
      <color rgb="FF78B832"/>
      <color rgb="FF974706"/>
      <color rgb="FFECBF84"/>
      <color rgb="FF0061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P27"/>
  <sheetViews>
    <sheetView tabSelected="1" zoomScale="80" zoomScaleNormal="80" workbookViewId="0">
      <selection activeCell="D3" sqref="D3:G3"/>
    </sheetView>
  </sheetViews>
  <sheetFormatPr defaultColWidth="8.7109375" defaultRowHeight="15.75" x14ac:dyDescent="0.25"/>
  <cols>
    <col min="1" max="2" width="3.7109375" style="2" customWidth="1"/>
    <col min="3" max="3" width="34" style="2" customWidth="1"/>
    <col min="4" max="4" width="14.5703125" style="2" customWidth="1"/>
    <col min="5" max="5" width="19.42578125" style="2" customWidth="1"/>
    <col min="6" max="7" width="14.5703125" style="2" customWidth="1"/>
    <col min="8" max="8" width="3.7109375" style="3" customWidth="1"/>
    <col min="9" max="9" width="5.5703125" style="4" customWidth="1"/>
    <col min="10" max="10" width="9.42578125" style="2" hidden="1" customWidth="1"/>
    <col min="11" max="11" width="57.140625" style="2" hidden="1" customWidth="1"/>
    <col min="12" max="12" width="37.7109375" style="2" hidden="1" customWidth="1"/>
    <col min="13" max="13" width="19" style="2" hidden="1" customWidth="1"/>
    <col min="14" max="14" width="3.85546875" style="2" hidden="1" customWidth="1"/>
    <col min="15" max="15" width="27.85546875" style="2" hidden="1" customWidth="1"/>
    <col min="16" max="16" width="14.85546875" style="2" hidden="1" customWidth="1"/>
    <col min="17" max="16384" width="8.7109375" style="2"/>
  </cols>
  <sheetData>
    <row r="1" spans="2:16" ht="15" customHeight="1" thickBot="1" x14ac:dyDescent="0.3"/>
    <row r="2" spans="2:16" ht="15" customHeight="1" thickBot="1" x14ac:dyDescent="0.3">
      <c r="B2" s="5"/>
      <c r="C2" s="6"/>
      <c r="D2" s="6"/>
      <c r="E2" s="6"/>
      <c r="F2" s="6"/>
      <c r="G2" s="6"/>
      <c r="H2" s="7"/>
      <c r="J2" s="1" t="s">
        <v>29</v>
      </c>
      <c r="K2" s="1" t="s">
        <v>48</v>
      </c>
      <c r="L2" s="1" t="s">
        <v>51</v>
      </c>
      <c r="M2" s="1" t="s">
        <v>58</v>
      </c>
      <c r="O2" s="1"/>
      <c r="P2" s="1"/>
    </row>
    <row r="3" spans="2:16" ht="20.100000000000001" customHeight="1" x14ac:dyDescent="0.25">
      <c r="B3" s="8"/>
      <c r="C3" s="100" t="s">
        <v>26</v>
      </c>
      <c r="D3" s="227" t="s">
        <v>169</v>
      </c>
      <c r="E3" s="228"/>
      <c r="F3" s="228"/>
      <c r="G3" s="229"/>
      <c r="H3" s="9"/>
      <c r="J3" s="1" t="s">
        <v>30</v>
      </c>
      <c r="K3" s="1" t="s">
        <v>31</v>
      </c>
      <c r="L3" s="1" t="s">
        <v>52</v>
      </c>
      <c r="M3" s="1" t="s">
        <v>35</v>
      </c>
      <c r="O3" s="1" t="s">
        <v>62</v>
      </c>
      <c r="P3" s="10" t="e">
        <f>(Progress!S5-'Project Information'!D13)/(F13-D13)*#REF!</f>
        <v>#REF!</v>
      </c>
    </row>
    <row r="4" spans="2:16" ht="46.5" customHeight="1" thickBot="1" x14ac:dyDescent="0.3">
      <c r="B4" s="8"/>
      <c r="C4" s="101" t="s">
        <v>27</v>
      </c>
      <c r="D4" s="230" t="s">
        <v>165</v>
      </c>
      <c r="E4" s="231"/>
      <c r="F4" s="231"/>
      <c r="G4" s="232"/>
      <c r="H4" s="11"/>
      <c r="I4" s="12"/>
      <c r="J4" s="1" t="s">
        <v>5</v>
      </c>
      <c r="K4" s="1" t="s">
        <v>49</v>
      </c>
      <c r="L4" s="1" t="s">
        <v>53</v>
      </c>
      <c r="M4" s="1" t="s">
        <v>59</v>
      </c>
      <c r="O4" s="1" t="s">
        <v>63</v>
      </c>
      <c r="P4" s="13">
        <f>D15</f>
        <v>19000</v>
      </c>
    </row>
    <row r="5" spans="2:16" ht="9" customHeight="1" thickBot="1" x14ac:dyDescent="0.3">
      <c r="B5" s="8"/>
      <c r="C5" s="197"/>
      <c r="D5" s="198"/>
      <c r="E5" s="198"/>
      <c r="F5" s="198"/>
      <c r="G5" s="198"/>
      <c r="H5" s="11"/>
      <c r="I5" s="12"/>
      <c r="J5" s="1"/>
      <c r="K5" s="1"/>
      <c r="L5" s="1"/>
      <c r="M5" s="1"/>
      <c r="O5" s="1"/>
      <c r="P5" s="13"/>
    </row>
    <row r="6" spans="2:16" ht="20.100000000000001" customHeight="1" x14ac:dyDescent="0.25">
      <c r="B6" s="8"/>
      <c r="C6" s="100" t="s">
        <v>28</v>
      </c>
      <c r="D6" s="212" t="s">
        <v>166</v>
      </c>
      <c r="E6" s="206"/>
      <c r="F6" s="206"/>
      <c r="G6" s="207"/>
      <c r="H6" s="11"/>
      <c r="I6" s="12"/>
      <c r="J6" s="1"/>
      <c r="K6" s="1" t="s">
        <v>50</v>
      </c>
      <c r="L6" s="1" t="s">
        <v>54</v>
      </c>
      <c r="M6" s="1" t="s">
        <v>17</v>
      </c>
      <c r="O6" s="1" t="s">
        <v>64</v>
      </c>
      <c r="P6" s="14" t="e">
        <f>(P4-P3)/#REF!</f>
        <v>#REF!</v>
      </c>
    </row>
    <row r="7" spans="2:16" ht="20.100000000000001" customHeight="1" x14ac:dyDescent="0.25">
      <c r="B7" s="8"/>
      <c r="C7" s="195" t="s">
        <v>129</v>
      </c>
      <c r="D7" s="196" t="s">
        <v>167</v>
      </c>
      <c r="E7" s="152"/>
      <c r="F7" s="152"/>
      <c r="G7" s="208"/>
      <c r="H7" s="11"/>
      <c r="I7" s="12"/>
      <c r="J7" s="1"/>
      <c r="K7" s="1"/>
      <c r="L7" s="1" t="s">
        <v>55</v>
      </c>
      <c r="M7" s="1"/>
      <c r="O7" s="1"/>
      <c r="P7" s="1"/>
    </row>
    <row r="8" spans="2:16" ht="20.100000000000001" customHeight="1" x14ac:dyDescent="0.25">
      <c r="B8" s="8"/>
      <c r="C8" s="195" t="s">
        <v>130</v>
      </c>
      <c r="D8" s="196" t="s">
        <v>168</v>
      </c>
      <c r="E8" s="152"/>
      <c r="F8" s="152"/>
      <c r="G8" s="208"/>
      <c r="H8" s="11"/>
      <c r="I8" s="12"/>
      <c r="J8" s="1"/>
      <c r="K8" s="1"/>
      <c r="L8" s="1" t="s">
        <v>56</v>
      </c>
      <c r="M8" s="1"/>
      <c r="O8" s="1"/>
      <c r="P8" s="1"/>
    </row>
    <row r="9" spans="2:16" ht="20.100000000000001" customHeight="1" x14ac:dyDescent="0.25">
      <c r="B9" s="8"/>
      <c r="C9" s="195" t="s">
        <v>131</v>
      </c>
      <c r="D9" s="196" t="s">
        <v>5</v>
      </c>
      <c r="E9" s="152"/>
      <c r="F9" s="152"/>
      <c r="G9" s="208"/>
      <c r="H9" s="11"/>
      <c r="I9" s="12"/>
      <c r="J9" s="1"/>
      <c r="K9" s="1"/>
      <c r="L9" s="1" t="s">
        <v>57</v>
      </c>
      <c r="M9" s="1"/>
      <c r="O9" s="1"/>
      <c r="P9" s="1"/>
    </row>
    <row r="10" spans="2:16" ht="20.100000000000001" customHeight="1" thickBot="1" x14ac:dyDescent="0.3">
      <c r="B10" s="8"/>
      <c r="C10" s="199" t="s">
        <v>132</v>
      </c>
      <c r="D10" s="209" t="s">
        <v>5</v>
      </c>
      <c r="E10" s="210"/>
      <c r="F10" s="210"/>
      <c r="G10" s="211"/>
      <c r="H10" s="11"/>
      <c r="I10" s="12"/>
      <c r="J10" s="1"/>
      <c r="K10" s="1"/>
      <c r="L10" s="1" t="s">
        <v>32</v>
      </c>
      <c r="M10" s="1"/>
      <c r="O10" s="1"/>
      <c r="P10" s="1"/>
    </row>
    <row r="11" spans="2:16" ht="9" customHeight="1" thickBot="1" x14ac:dyDescent="0.3">
      <c r="B11" s="8"/>
      <c r="C11" s="15"/>
      <c r="D11" s="16"/>
      <c r="E11" s="16"/>
      <c r="F11" s="16"/>
      <c r="G11" s="16"/>
      <c r="H11" s="9"/>
      <c r="I11" s="12"/>
    </row>
    <row r="12" spans="2:16" ht="21" customHeight="1" x14ac:dyDescent="0.25">
      <c r="B12" s="8"/>
      <c r="C12" s="100" t="s">
        <v>33</v>
      </c>
      <c r="D12" s="149">
        <v>45000</v>
      </c>
      <c r="E12" s="151" t="s">
        <v>34</v>
      </c>
      <c r="F12" s="201">
        <v>45000</v>
      </c>
      <c r="G12" s="204"/>
      <c r="H12" s="9"/>
      <c r="I12" s="12"/>
    </row>
    <row r="13" spans="2:16" ht="21" customHeight="1" thickBot="1" x14ac:dyDescent="0.3">
      <c r="B13" s="8"/>
      <c r="C13" s="101" t="s">
        <v>6</v>
      </c>
      <c r="D13" s="202">
        <v>43692</v>
      </c>
      <c r="E13" s="203" t="s">
        <v>7</v>
      </c>
      <c r="F13" s="205">
        <v>44242</v>
      </c>
      <c r="G13" s="200"/>
      <c r="H13" s="9"/>
      <c r="I13" s="12"/>
    </row>
    <row r="14" spans="2:16" ht="9.75" customHeight="1" thickBot="1" x14ac:dyDescent="0.3">
      <c r="B14" s="8"/>
      <c r="C14" s="15"/>
      <c r="D14" s="17"/>
      <c r="E14" s="17"/>
      <c r="F14" s="17"/>
      <c r="G14" s="17"/>
      <c r="H14" s="9"/>
      <c r="I14" s="12"/>
    </row>
    <row r="15" spans="2:16" ht="21" customHeight="1" thickBot="1" x14ac:dyDescent="0.3">
      <c r="B15" s="8"/>
      <c r="C15" s="150" t="s">
        <v>60</v>
      </c>
      <c r="D15" s="216">
        <f>Expenditures!D4</f>
        <v>19000</v>
      </c>
      <c r="E15" s="104" t="s">
        <v>16</v>
      </c>
      <c r="F15" s="102">
        <f>Expenditures!D6</f>
        <v>5.5555555555555552E-2</v>
      </c>
      <c r="G15" s="213"/>
      <c r="H15" s="9"/>
      <c r="I15" s="12"/>
    </row>
    <row r="16" spans="2:16" ht="21" customHeight="1" thickBot="1" x14ac:dyDescent="0.3">
      <c r="B16" s="8"/>
      <c r="C16" s="197"/>
      <c r="D16" s="18"/>
      <c r="E16" s="104" t="s">
        <v>15</v>
      </c>
      <c r="F16" s="103">
        <f>IFERROR((AVERAGEIF(Progress!$O$6:$O$20,"&gt;0",Progress!$F$6:$F$20))/100,"-")</f>
        <v>0.125</v>
      </c>
      <c r="G16" s="103">
        <f>IFERROR((AVERAGEIF(Progress!$O$6:$O$20,"=-",Progress!$F$6:$F$20))/100,"-")</f>
        <v>0.14754098360655737</v>
      </c>
      <c r="H16" s="9"/>
      <c r="I16" s="12"/>
    </row>
    <row r="17" spans="2:9" ht="15" customHeight="1" thickBot="1" x14ac:dyDescent="0.3">
      <c r="B17" s="19"/>
      <c r="C17" s="20"/>
      <c r="D17" s="21"/>
      <c r="E17" s="21"/>
      <c r="F17" s="21"/>
      <c r="G17" s="21"/>
      <c r="H17" s="22"/>
      <c r="I17" s="12"/>
    </row>
    <row r="18" spans="2:9" x14ac:dyDescent="0.25">
      <c r="C18" s="23"/>
      <c r="D18" s="24"/>
      <c r="F18" s="25"/>
      <c r="G18" s="25"/>
      <c r="I18" s="2"/>
    </row>
    <row r="21" spans="2:9" hidden="1" x14ac:dyDescent="0.25">
      <c r="C21" s="26" t="s">
        <v>22</v>
      </c>
      <c r="D21" s="27" t="s">
        <v>11</v>
      </c>
      <c r="E21" s="28" t="s">
        <v>18</v>
      </c>
      <c r="F21" s="12"/>
      <c r="G21" s="12"/>
      <c r="I21" s="2"/>
    </row>
    <row r="22" spans="2:9" hidden="1" x14ac:dyDescent="0.25">
      <c r="C22" s="26" t="s">
        <v>2</v>
      </c>
      <c r="D22" s="29" t="s">
        <v>12</v>
      </c>
      <c r="E22" s="30" t="s">
        <v>19</v>
      </c>
      <c r="F22" s="12"/>
      <c r="G22" s="12"/>
      <c r="I22" s="2"/>
    </row>
    <row r="23" spans="2:9" hidden="1" x14ac:dyDescent="0.25">
      <c r="C23" s="31" t="s">
        <v>8</v>
      </c>
      <c r="D23" s="29" t="s">
        <v>13</v>
      </c>
      <c r="E23" s="30" t="s">
        <v>20</v>
      </c>
      <c r="F23" s="12"/>
      <c r="G23" s="12"/>
      <c r="I23" s="2"/>
    </row>
    <row r="24" spans="2:9" hidden="1" x14ac:dyDescent="0.25">
      <c r="C24" s="31" t="s">
        <v>9</v>
      </c>
      <c r="D24" s="29" t="s">
        <v>14</v>
      </c>
      <c r="E24" s="30"/>
      <c r="F24" s="12"/>
      <c r="G24" s="12"/>
      <c r="I24" s="2"/>
    </row>
    <row r="25" spans="2:9" hidden="1" x14ac:dyDescent="0.25">
      <c r="C25" s="31" t="s">
        <v>10</v>
      </c>
      <c r="D25" s="32" t="s">
        <v>17</v>
      </c>
      <c r="E25" s="33"/>
      <c r="F25" s="12"/>
      <c r="G25" s="12"/>
      <c r="I25" s="2"/>
    </row>
    <row r="26" spans="2:9" x14ac:dyDescent="0.25">
      <c r="C26" s="12"/>
      <c r="D26" s="12"/>
      <c r="E26" s="12"/>
      <c r="F26" s="12"/>
      <c r="G26" s="12"/>
      <c r="I26" s="2"/>
    </row>
    <row r="27" spans="2:9" x14ac:dyDescent="0.25">
      <c r="C27" s="12"/>
      <c r="D27" s="12"/>
      <c r="E27" s="12"/>
      <c r="F27" s="12"/>
      <c r="G27" s="12"/>
      <c r="I27" s="2"/>
    </row>
  </sheetData>
  <sheetProtection algorithmName="SHA-512" hashValue="TsL5Ch9AdeXbZ+fP1YypSZACJVu/FIxyrpNKiBXdgYpaxaRYY3IBAk26CAO+TheIDBeXxv5KVhhxwvZ7f41W9A==" saltValue="X1Rb1IFN9Kl0BqDNAjUgQw==" spinCount="100000" sheet="1" formatCells="0" formatRows="0" insertColumns="0" insertRows="0" insertHyperlinks="0" selectLockedCells="1" sort="0" autoFilter="0" pivotTables="0"/>
  <mergeCells count="2">
    <mergeCell ref="D3:G3"/>
    <mergeCell ref="D4:G4"/>
  </mergeCells>
  <conditionalFormatting sqref="F16">
    <cfRule type="cellIs" dxfId="33" priority="21" operator="lessThan">
      <formula>-0.25</formula>
    </cfRule>
    <cfRule type="cellIs" dxfId="32" priority="22" operator="between">
      <formula>0.0001</formula>
      <formula>-0.25</formula>
    </cfRule>
    <cfRule type="cellIs" dxfId="31" priority="23" operator="between">
      <formula>0.1</formula>
      <formula>0.0001</formula>
    </cfRule>
    <cfRule type="cellIs" dxfId="30" priority="24" operator="between">
      <formula>0.49999</formula>
      <formula>0.100001</formula>
    </cfRule>
    <cfRule type="cellIs" dxfId="29" priority="25" operator="greaterThan">
      <formula>0.5</formula>
    </cfRule>
  </conditionalFormatting>
  <conditionalFormatting sqref="F16">
    <cfRule type="cellIs" dxfId="28" priority="20" operator="equal">
      <formula>"-"</formula>
    </cfRule>
  </conditionalFormatting>
  <conditionalFormatting sqref="G16">
    <cfRule type="cellIs" dxfId="27" priority="13" operator="lessThan">
      <formula>-0.25</formula>
    </cfRule>
    <cfRule type="cellIs" dxfId="26" priority="14" operator="between">
      <formula>0.0001</formula>
      <formula>-0.25</formula>
    </cfRule>
    <cfRule type="cellIs" dxfId="25" priority="15" operator="between">
      <formula>0.1</formula>
      <formula>0.0001</formula>
    </cfRule>
    <cfRule type="cellIs" dxfId="24" priority="16" operator="between">
      <formula>0.49999</formula>
      <formula>0.100001</formula>
    </cfRule>
    <cfRule type="cellIs" dxfId="23" priority="17" operator="greaterThan">
      <formula>0.5</formula>
    </cfRule>
  </conditionalFormatting>
  <conditionalFormatting sqref="G16">
    <cfRule type="cellIs" dxfId="22" priority="6" operator="equal">
      <formula>"-"</formula>
    </cfRule>
  </conditionalFormatting>
  <conditionalFormatting sqref="F15">
    <cfRule type="cellIs" dxfId="21" priority="1" operator="between">
      <formula>-0.04999</formula>
      <formula>0.05001</formula>
    </cfRule>
    <cfRule type="cellIs" dxfId="20" priority="2" operator="between">
      <formula>-0.24999</formula>
      <formula>-0.05</formula>
    </cfRule>
    <cfRule type="cellIs" dxfId="19" priority="3" operator="greaterThan">
      <formula>0.24999</formula>
    </cfRule>
    <cfRule type="cellIs" dxfId="18" priority="4" operator="between">
      <formula>0.05001</formula>
      <formula>0.24999</formula>
    </cfRule>
    <cfRule type="cellIs" dxfId="17" priority="5" operator="lessThan">
      <formula>-0.24999</formula>
    </cfRule>
  </conditionalFormatting>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W39"/>
  <sheetViews>
    <sheetView zoomScale="70" zoomScaleNormal="70" workbookViewId="0">
      <selection activeCell="E25" sqref="E25:O25"/>
    </sheetView>
  </sheetViews>
  <sheetFormatPr defaultRowHeight="15" x14ac:dyDescent="0.25"/>
  <cols>
    <col min="1" max="2" width="3.7109375" style="34" customWidth="1"/>
    <col min="3" max="3" width="11.140625" style="34" customWidth="1"/>
    <col min="4" max="4" width="11.28515625" style="34" customWidth="1"/>
    <col min="5" max="5" width="47.42578125" style="34" customWidth="1"/>
    <col min="6" max="6" width="13.28515625" style="34" customWidth="1"/>
    <col min="7" max="11" width="9.28515625" style="34" customWidth="1"/>
    <col min="12" max="12" width="12.42578125" style="34" customWidth="1"/>
    <col min="13" max="13" width="12.7109375" style="34" customWidth="1"/>
    <col min="14" max="15" width="13" style="34" bestFit="1" customWidth="1"/>
    <col min="16" max="16" width="3.7109375" style="34" customWidth="1"/>
    <col min="17" max="17" width="4.85546875" style="34" customWidth="1"/>
    <col min="18" max="18" width="28.140625" style="34" hidden="1" customWidth="1"/>
    <col min="19" max="19" width="24.5703125" style="34" hidden="1" customWidth="1"/>
    <col min="20" max="21" width="23.7109375" style="34" hidden="1" customWidth="1"/>
    <col min="22" max="22" width="16.85546875" style="34" hidden="1" customWidth="1"/>
    <col min="23" max="23" width="9.140625" style="34" hidden="1" customWidth="1"/>
    <col min="24" max="16384" width="9.140625" style="34"/>
  </cols>
  <sheetData>
    <row r="1" spans="2:23" ht="15" customHeight="1" thickBot="1" x14ac:dyDescent="0.3"/>
    <row r="2" spans="2:23" ht="15" customHeight="1" thickBot="1" x14ac:dyDescent="0.3">
      <c r="B2" s="35"/>
      <c r="C2" s="36"/>
      <c r="D2" s="36"/>
      <c r="E2" s="36"/>
      <c r="F2" s="36"/>
      <c r="G2" s="36"/>
      <c r="H2" s="36"/>
      <c r="I2" s="36"/>
      <c r="J2" s="36"/>
      <c r="K2" s="36"/>
      <c r="L2" s="36"/>
      <c r="M2" s="36"/>
      <c r="N2" s="36"/>
      <c r="O2" s="36"/>
      <c r="P2" s="37"/>
      <c r="R2" s="38"/>
      <c r="S2" s="38"/>
      <c r="T2" s="38"/>
      <c r="U2" s="38"/>
      <c r="V2" s="38"/>
      <c r="W2" s="38"/>
    </row>
    <row r="3" spans="2:23" ht="34.5" customHeight="1" thickBot="1" x14ac:dyDescent="0.3">
      <c r="B3" s="39"/>
      <c r="C3" s="63" t="s">
        <v>113</v>
      </c>
      <c r="D3" s="220">
        <v>3</v>
      </c>
      <c r="E3" s="49"/>
      <c r="F3" s="49"/>
      <c r="G3" s="49"/>
      <c r="H3" s="49"/>
      <c r="I3" s="49"/>
      <c r="J3" s="49"/>
      <c r="K3" s="49"/>
      <c r="L3" s="49"/>
      <c r="M3" s="49"/>
      <c r="N3" s="49"/>
      <c r="O3" s="49"/>
      <c r="P3" s="40"/>
      <c r="R3" s="38"/>
      <c r="S3" s="38"/>
      <c r="T3" s="38"/>
      <c r="U3" s="38"/>
      <c r="V3" s="38"/>
      <c r="W3" s="38"/>
    </row>
    <row r="4" spans="2:23" ht="15" customHeight="1" thickBot="1" x14ac:dyDescent="0.3">
      <c r="B4" s="39"/>
      <c r="C4" s="49"/>
      <c r="D4" s="49"/>
      <c r="E4" s="49"/>
      <c r="F4" s="49"/>
      <c r="G4" s="49"/>
      <c r="H4" s="49"/>
      <c r="I4" s="49"/>
      <c r="J4" s="49"/>
      <c r="K4" s="49"/>
      <c r="L4" s="49"/>
      <c r="M4" s="49"/>
      <c r="N4" s="49"/>
      <c r="O4" s="49"/>
      <c r="P4" s="40"/>
      <c r="R4" s="38"/>
      <c r="S4" s="38"/>
      <c r="T4" s="38"/>
      <c r="U4" s="38"/>
      <c r="V4" s="38"/>
      <c r="W4" s="38"/>
    </row>
    <row r="5" spans="2:23" ht="39.950000000000003" customHeight="1" thickBot="1" x14ac:dyDescent="0.3">
      <c r="B5" s="39"/>
      <c r="C5" s="63" t="s">
        <v>0</v>
      </c>
      <c r="D5" s="233" t="s">
        <v>69</v>
      </c>
      <c r="E5" s="234"/>
      <c r="F5" s="112" t="s">
        <v>44</v>
      </c>
      <c r="G5" s="111" t="s">
        <v>116</v>
      </c>
      <c r="H5" s="106" t="s">
        <v>117</v>
      </c>
      <c r="I5" s="106" t="s">
        <v>118</v>
      </c>
      <c r="J5" s="106" t="s">
        <v>119</v>
      </c>
      <c r="K5" s="106" t="s">
        <v>120</v>
      </c>
      <c r="L5" s="63" t="s">
        <v>25</v>
      </c>
      <c r="M5" s="153" t="s">
        <v>23</v>
      </c>
      <c r="N5" s="63" t="s">
        <v>24</v>
      </c>
      <c r="O5" s="119" t="s">
        <v>1</v>
      </c>
      <c r="P5" s="40"/>
      <c r="R5" s="52" t="s">
        <v>42</v>
      </c>
      <c r="S5" s="53">
        <f>'Project Information'!D13+(365/4)*D3</f>
        <v>43965.75</v>
      </c>
      <c r="T5" s="41"/>
      <c r="U5" s="41"/>
      <c r="V5" s="41" t="s">
        <v>43</v>
      </c>
      <c r="W5" s="38"/>
    </row>
    <row r="6" spans="2:23" s="54" customFormat="1" ht="15.75" customHeight="1" x14ac:dyDescent="0.25">
      <c r="B6" s="56"/>
      <c r="C6" s="325" t="s">
        <v>170</v>
      </c>
      <c r="D6" s="327" t="s">
        <v>175</v>
      </c>
      <c r="E6" s="328"/>
      <c r="F6" s="215">
        <f t="shared" ref="F6:F20" si="0">IFERROR(V6,"-")</f>
        <v>0</v>
      </c>
      <c r="G6" s="214">
        <v>0.25</v>
      </c>
      <c r="H6" s="68">
        <v>1</v>
      </c>
      <c r="I6" s="68"/>
      <c r="J6" s="68"/>
      <c r="K6" s="167"/>
      <c r="L6" s="171">
        <v>43692</v>
      </c>
      <c r="M6" s="172">
        <v>43936</v>
      </c>
      <c r="N6" s="65" t="s">
        <v>5</v>
      </c>
      <c r="O6" s="62">
        <v>43936</v>
      </c>
      <c r="P6" s="58"/>
      <c r="R6" s="55">
        <f t="shared" ref="R6:R20" si="1">IF(C6&lt;&gt;0,M6-L6,"-")</f>
        <v>244</v>
      </c>
      <c r="S6" s="57">
        <f>IF($S$5&lt;L6,0,IF($S$5&gt;M6,M6-L6,$S$5-L6))</f>
        <v>244</v>
      </c>
      <c r="T6" s="59">
        <f t="shared" ref="T6:T20" si="2">MAX(G6:K6)*R6</f>
        <v>244</v>
      </c>
      <c r="U6" s="59">
        <f>IF(T6=R6,(O6-L6-R6),(S6-T6))</f>
        <v>0</v>
      </c>
      <c r="V6" s="59">
        <f t="shared" ref="V6:V20" si="3">IF($S$5&lt;L6,IF(MAX(G6:K6)=0,"-",(U6/R6)*100),(U6/R6)*100)</f>
        <v>0</v>
      </c>
      <c r="W6" s="55"/>
    </row>
    <row r="7" spans="2:23" s="54" customFormat="1" ht="33" customHeight="1" x14ac:dyDescent="0.25">
      <c r="B7" s="56"/>
      <c r="C7" s="322" t="s">
        <v>171</v>
      </c>
      <c r="D7" s="329" t="s">
        <v>176</v>
      </c>
      <c r="E7" s="330"/>
      <c r="F7" s="117">
        <f t="shared" si="0"/>
        <v>25</v>
      </c>
      <c r="G7" s="69">
        <v>0.05</v>
      </c>
      <c r="H7" s="70">
        <v>0.55000000000000004</v>
      </c>
      <c r="I7" s="70">
        <v>1</v>
      </c>
      <c r="J7" s="70"/>
      <c r="K7" s="168"/>
      <c r="L7" s="171">
        <v>43692</v>
      </c>
      <c r="M7" s="172">
        <v>43936</v>
      </c>
      <c r="N7" s="66">
        <v>43997</v>
      </c>
      <c r="O7" s="62">
        <v>43997</v>
      </c>
      <c r="P7" s="58"/>
      <c r="R7" s="55">
        <f t="shared" si="1"/>
        <v>244</v>
      </c>
      <c r="S7" s="57">
        <f t="shared" ref="S7:S20" si="4">IF($S$5&lt;L7,0,IF($S$5&gt;M7,M7-L7,$S$5-L7))</f>
        <v>244</v>
      </c>
      <c r="T7" s="59">
        <f t="shared" si="2"/>
        <v>244</v>
      </c>
      <c r="U7" s="59">
        <f t="shared" ref="U7:U20" si="5">IF(T7=R7,(O7-L7-R7),(S7-T7))</f>
        <v>61</v>
      </c>
      <c r="V7" s="59">
        <f t="shared" si="3"/>
        <v>25</v>
      </c>
      <c r="W7" s="55"/>
    </row>
    <row r="8" spans="2:23" s="54" customFormat="1" ht="36.75" customHeight="1" x14ac:dyDescent="0.25">
      <c r="B8" s="56"/>
      <c r="C8" s="322" t="s">
        <v>172</v>
      </c>
      <c r="D8" s="329" t="s">
        <v>177</v>
      </c>
      <c r="E8" s="330"/>
      <c r="F8" s="117">
        <f t="shared" si="0"/>
        <v>14.754098360655737</v>
      </c>
      <c r="G8" s="69"/>
      <c r="H8" s="70"/>
      <c r="I8" s="70">
        <v>0.55000000000000004</v>
      </c>
      <c r="J8" s="70"/>
      <c r="K8" s="168"/>
      <c r="L8" s="171">
        <v>43753</v>
      </c>
      <c r="M8" s="172">
        <v>44058</v>
      </c>
      <c r="N8" s="66" t="s">
        <v>5</v>
      </c>
      <c r="O8" s="62" t="s">
        <v>5</v>
      </c>
      <c r="P8" s="58"/>
      <c r="R8" s="55">
        <f t="shared" si="1"/>
        <v>305</v>
      </c>
      <c r="S8" s="57">
        <f t="shared" si="4"/>
        <v>212.75</v>
      </c>
      <c r="T8" s="59">
        <f t="shared" si="2"/>
        <v>167.75</v>
      </c>
      <c r="U8" s="59">
        <f t="shared" si="5"/>
        <v>45</v>
      </c>
      <c r="V8" s="59">
        <f t="shared" si="3"/>
        <v>14.754098360655737</v>
      </c>
      <c r="W8" s="55"/>
    </row>
    <row r="9" spans="2:23" s="54" customFormat="1" ht="15.75" x14ac:dyDescent="0.25">
      <c r="B9" s="56"/>
      <c r="C9" s="322" t="s">
        <v>173</v>
      </c>
      <c r="D9" s="329" t="s">
        <v>178</v>
      </c>
      <c r="E9" s="330"/>
      <c r="F9" s="117" t="str">
        <f t="shared" si="0"/>
        <v>-</v>
      </c>
      <c r="G9" s="69"/>
      <c r="H9" s="70"/>
      <c r="I9" s="70"/>
      <c r="J9" s="70"/>
      <c r="K9" s="168"/>
      <c r="L9" s="173">
        <v>44058</v>
      </c>
      <c r="M9" s="174">
        <v>44180</v>
      </c>
      <c r="N9" s="66" t="s">
        <v>5</v>
      </c>
      <c r="O9" s="62" t="s">
        <v>5</v>
      </c>
      <c r="P9" s="58"/>
      <c r="R9" s="55">
        <f t="shared" si="1"/>
        <v>122</v>
      </c>
      <c r="S9" s="57">
        <f t="shared" si="4"/>
        <v>0</v>
      </c>
      <c r="T9" s="59">
        <f t="shared" si="2"/>
        <v>0</v>
      </c>
      <c r="U9" s="59">
        <f t="shared" si="5"/>
        <v>0</v>
      </c>
      <c r="V9" s="59" t="str">
        <f t="shared" si="3"/>
        <v>-</v>
      </c>
      <c r="W9" s="55"/>
    </row>
    <row r="10" spans="2:23" s="54" customFormat="1" ht="15.75" x14ac:dyDescent="0.25">
      <c r="B10" s="56"/>
      <c r="C10" s="322" t="s">
        <v>174</v>
      </c>
      <c r="D10" s="331" t="s">
        <v>179</v>
      </c>
      <c r="E10" s="332"/>
      <c r="F10" s="117" t="str">
        <f t="shared" si="0"/>
        <v>-</v>
      </c>
      <c r="G10" s="69"/>
      <c r="H10" s="70"/>
      <c r="I10" s="70"/>
      <c r="J10" s="70"/>
      <c r="K10" s="168"/>
      <c r="L10" s="173">
        <v>44058</v>
      </c>
      <c r="M10" s="174">
        <v>44242</v>
      </c>
      <c r="N10" s="66" t="s">
        <v>5</v>
      </c>
      <c r="O10" s="62" t="s">
        <v>5</v>
      </c>
      <c r="P10" s="58"/>
      <c r="R10" s="55">
        <f t="shared" si="1"/>
        <v>184</v>
      </c>
      <c r="S10" s="57">
        <f t="shared" si="4"/>
        <v>0</v>
      </c>
      <c r="T10" s="59">
        <f t="shared" si="2"/>
        <v>0</v>
      </c>
      <c r="U10" s="59">
        <f t="shared" si="5"/>
        <v>0</v>
      </c>
      <c r="V10" s="59" t="str">
        <f t="shared" si="3"/>
        <v>-</v>
      </c>
      <c r="W10" s="55"/>
    </row>
    <row r="11" spans="2:23" s="54" customFormat="1" ht="15.75" customHeight="1" x14ac:dyDescent="0.25">
      <c r="B11" s="56"/>
      <c r="C11" s="326"/>
      <c r="D11" s="329"/>
      <c r="E11" s="330"/>
      <c r="F11" s="117" t="str">
        <f t="shared" si="0"/>
        <v>-</v>
      </c>
      <c r="G11" s="69"/>
      <c r="H11" s="70"/>
      <c r="I11" s="70"/>
      <c r="J11" s="70"/>
      <c r="K11" s="168"/>
      <c r="L11" s="173"/>
      <c r="M11" s="174"/>
      <c r="N11" s="66"/>
      <c r="O11" s="62" t="s">
        <v>5</v>
      </c>
      <c r="P11" s="58"/>
      <c r="R11" s="55" t="str">
        <f t="shared" si="1"/>
        <v>-</v>
      </c>
      <c r="S11" s="57">
        <f t="shared" si="4"/>
        <v>0</v>
      </c>
      <c r="T11" s="59" t="e">
        <f t="shared" si="2"/>
        <v>#VALUE!</v>
      </c>
      <c r="U11" s="59" t="e">
        <f t="shared" si="5"/>
        <v>#VALUE!</v>
      </c>
      <c r="V11" s="59" t="e">
        <f t="shared" si="3"/>
        <v>#VALUE!</v>
      </c>
      <c r="W11" s="55"/>
    </row>
    <row r="12" spans="2:23" s="54" customFormat="1" ht="15.75" customHeight="1" x14ac:dyDescent="0.25">
      <c r="B12" s="56"/>
      <c r="C12" s="322"/>
      <c r="D12" s="329"/>
      <c r="E12" s="330"/>
      <c r="F12" s="117" t="str">
        <f t="shared" si="0"/>
        <v>-</v>
      </c>
      <c r="G12" s="69"/>
      <c r="H12" s="70"/>
      <c r="I12" s="70"/>
      <c r="J12" s="70"/>
      <c r="K12" s="168"/>
      <c r="L12" s="173"/>
      <c r="M12" s="174"/>
      <c r="N12" s="66"/>
      <c r="O12" s="62" t="s">
        <v>5</v>
      </c>
      <c r="P12" s="58"/>
      <c r="R12" s="55" t="str">
        <f t="shared" si="1"/>
        <v>-</v>
      </c>
      <c r="S12" s="57">
        <f t="shared" si="4"/>
        <v>0</v>
      </c>
      <c r="T12" s="59" t="e">
        <f t="shared" si="2"/>
        <v>#VALUE!</v>
      </c>
      <c r="U12" s="59" t="e">
        <f t="shared" si="5"/>
        <v>#VALUE!</v>
      </c>
      <c r="V12" s="59" t="e">
        <f t="shared" si="3"/>
        <v>#VALUE!</v>
      </c>
      <c r="W12" s="55"/>
    </row>
    <row r="13" spans="2:23" s="54" customFormat="1" ht="15.75" x14ac:dyDescent="0.25">
      <c r="B13" s="56"/>
      <c r="C13" s="322"/>
      <c r="D13" s="329"/>
      <c r="E13" s="330"/>
      <c r="F13" s="117" t="str">
        <f t="shared" si="0"/>
        <v>-</v>
      </c>
      <c r="G13" s="69"/>
      <c r="H13" s="70"/>
      <c r="I13" s="70"/>
      <c r="J13" s="70"/>
      <c r="K13" s="168"/>
      <c r="L13" s="173"/>
      <c r="M13" s="174"/>
      <c r="N13" s="66"/>
      <c r="O13" s="62" t="s">
        <v>5</v>
      </c>
      <c r="P13" s="58"/>
      <c r="R13" s="55" t="str">
        <f t="shared" si="1"/>
        <v>-</v>
      </c>
      <c r="S13" s="57">
        <f t="shared" si="4"/>
        <v>0</v>
      </c>
      <c r="T13" s="59" t="e">
        <f t="shared" si="2"/>
        <v>#VALUE!</v>
      </c>
      <c r="U13" s="59" t="e">
        <f t="shared" si="5"/>
        <v>#VALUE!</v>
      </c>
      <c r="V13" s="59" t="e">
        <f t="shared" si="3"/>
        <v>#VALUE!</v>
      </c>
      <c r="W13" s="55"/>
    </row>
    <row r="14" spans="2:23" s="54" customFormat="1" ht="15.75" customHeight="1" x14ac:dyDescent="0.25">
      <c r="B14" s="56"/>
      <c r="C14" s="322"/>
      <c r="D14" s="329"/>
      <c r="E14" s="330"/>
      <c r="F14" s="117" t="str">
        <f t="shared" si="0"/>
        <v>-</v>
      </c>
      <c r="G14" s="69"/>
      <c r="H14" s="70"/>
      <c r="I14" s="70"/>
      <c r="J14" s="70"/>
      <c r="K14" s="168"/>
      <c r="L14" s="173"/>
      <c r="M14" s="174"/>
      <c r="N14" s="66"/>
      <c r="O14" s="62" t="s">
        <v>5</v>
      </c>
      <c r="P14" s="58"/>
      <c r="R14" s="55" t="str">
        <f t="shared" si="1"/>
        <v>-</v>
      </c>
      <c r="S14" s="57">
        <f t="shared" si="4"/>
        <v>0</v>
      </c>
      <c r="T14" s="59" t="e">
        <f t="shared" si="2"/>
        <v>#VALUE!</v>
      </c>
      <c r="U14" s="59" t="e">
        <f t="shared" si="5"/>
        <v>#VALUE!</v>
      </c>
      <c r="V14" s="59" t="e">
        <f t="shared" si="3"/>
        <v>#VALUE!</v>
      </c>
      <c r="W14" s="55"/>
    </row>
    <row r="15" spans="2:23" s="54" customFormat="1" ht="15.75" customHeight="1" x14ac:dyDescent="0.25">
      <c r="B15" s="56"/>
      <c r="C15" s="322"/>
      <c r="D15" s="329"/>
      <c r="E15" s="330"/>
      <c r="F15" s="117" t="str">
        <f t="shared" si="0"/>
        <v>-</v>
      </c>
      <c r="G15" s="69"/>
      <c r="H15" s="70"/>
      <c r="I15" s="70"/>
      <c r="J15" s="70"/>
      <c r="K15" s="168"/>
      <c r="L15" s="173"/>
      <c r="M15" s="174"/>
      <c r="N15" s="66"/>
      <c r="O15" s="62" t="s">
        <v>5</v>
      </c>
      <c r="P15" s="58"/>
      <c r="R15" s="55" t="str">
        <f t="shared" si="1"/>
        <v>-</v>
      </c>
      <c r="S15" s="57">
        <f t="shared" si="4"/>
        <v>0</v>
      </c>
      <c r="T15" s="59" t="e">
        <f t="shared" si="2"/>
        <v>#VALUE!</v>
      </c>
      <c r="U15" s="59" t="e">
        <f t="shared" si="5"/>
        <v>#VALUE!</v>
      </c>
      <c r="V15" s="59" t="e">
        <f t="shared" si="3"/>
        <v>#VALUE!</v>
      </c>
      <c r="W15" s="55"/>
    </row>
    <row r="16" spans="2:23" s="54" customFormat="1" ht="15.75" customHeight="1" x14ac:dyDescent="0.25">
      <c r="B16" s="56"/>
      <c r="C16" s="322"/>
      <c r="D16" s="329"/>
      <c r="E16" s="330"/>
      <c r="F16" s="117" t="str">
        <f t="shared" si="0"/>
        <v>-</v>
      </c>
      <c r="G16" s="69"/>
      <c r="H16" s="70"/>
      <c r="I16" s="70"/>
      <c r="J16" s="70"/>
      <c r="K16" s="168"/>
      <c r="L16" s="173"/>
      <c r="M16" s="174"/>
      <c r="N16" s="66"/>
      <c r="O16" s="62" t="s">
        <v>5</v>
      </c>
      <c r="P16" s="58"/>
      <c r="R16" s="55" t="str">
        <f t="shared" si="1"/>
        <v>-</v>
      </c>
      <c r="S16" s="57">
        <f t="shared" si="4"/>
        <v>0</v>
      </c>
      <c r="T16" s="59" t="e">
        <f t="shared" si="2"/>
        <v>#VALUE!</v>
      </c>
      <c r="U16" s="59" t="e">
        <f t="shared" si="5"/>
        <v>#VALUE!</v>
      </c>
      <c r="V16" s="59" t="e">
        <f t="shared" si="3"/>
        <v>#VALUE!</v>
      </c>
      <c r="W16" s="55"/>
    </row>
    <row r="17" spans="2:23" s="54" customFormat="1" ht="15.75" customHeight="1" x14ac:dyDescent="0.25">
      <c r="B17" s="56"/>
      <c r="C17" s="323"/>
      <c r="D17" s="329"/>
      <c r="E17" s="330"/>
      <c r="F17" s="117" t="str">
        <f t="shared" si="0"/>
        <v>-</v>
      </c>
      <c r="G17" s="71"/>
      <c r="H17" s="72"/>
      <c r="I17" s="72"/>
      <c r="J17" s="72"/>
      <c r="K17" s="169"/>
      <c r="L17" s="173"/>
      <c r="M17" s="174"/>
      <c r="N17" s="66"/>
      <c r="O17" s="62" t="s">
        <v>5</v>
      </c>
      <c r="P17" s="60"/>
      <c r="R17" s="55" t="str">
        <f t="shared" si="1"/>
        <v>-</v>
      </c>
      <c r="S17" s="57">
        <f t="shared" si="4"/>
        <v>0</v>
      </c>
      <c r="T17" s="59" t="e">
        <f t="shared" si="2"/>
        <v>#VALUE!</v>
      </c>
      <c r="U17" s="59" t="e">
        <f t="shared" si="5"/>
        <v>#VALUE!</v>
      </c>
      <c r="V17" s="59" t="e">
        <f t="shared" si="3"/>
        <v>#VALUE!</v>
      </c>
      <c r="W17" s="55"/>
    </row>
    <row r="18" spans="2:23" s="54" customFormat="1" ht="15.75" customHeight="1" x14ac:dyDescent="0.25">
      <c r="B18" s="56"/>
      <c r="C18" s="323"/>
      <c r="D18" s="331"/>
      <c r="E18" s="332"/>
      <c r="F18" s="117" t="str">
        <f t="shared" si="0"/>
        <v>-</v>
      </c>
      <c r="G18" s="71"/>
      <c r="H18" s="72"/>
      <c r="I18" s="72"/>
      <c r="J18" s="72"/>
      <c r="K18" s="169"/>
      <c r="L18" s="173"/>
      <c r="M18" s="174"/>
      <c r="N18" s="66"/>
      <c r="O18" s="62" t="s">
        <v>5</v>
      </c>
      <c r="P18" s="60"/>
      <c r="R18" s="55" t="str">
        <f t="shared" si="1"/>
        <v>-</v>
      </c>
      <c r="S18" s="57">
        <f t="shared" si="4"/>
        <v>0</v>
      </c>
      <c r="T18" s="59" t="e">
        <f t="shared" si="2"/>
        <v>#VALUE!</v>
      </c>
      <c r="U18" s="59" t="e">
        <f t="shared" si="5"/>
        <v>#VALUE!</v>
      </c>
      <c r="V18" s="59" t="e">
        <f t="shared" si="3"/>
        <v>#VALUE!</v>
      </c>
      <c r="W18" s="55"/>
    </row>
    <row r="19" spans="2:23" s="54" customFormat="1" ht="15.75" customHeight="1" x14ac:dyDescent="0.25">
      <c r="B19" s="56"/>
      <c r="C19" s="323"/>
      <c r="D19" s="331"/>
      <c r="E19" s="332"/>
      <c r="F19" s="117" t="str">
        <f t="shared" si="0"/>
        <v>-</v>
      </c>
      <c r="G19" s="71"/>
      <c r="H19" s="72"/>
      <c r="I19" s="72"/>
      <c r="J19" s="72"/>
      <c r="K19" s="169"/>
      <c r="L19" s="173"/>
      <c r="M19" s="174"/>
      <c r="N19" s="66"/>
      <c r="O19" s="62" t="s">
        <v>5</v>
      </c>
      <c r="P19" s="60"/>
      <c r="R19" s="55" t="str">
        <f t="shared" si="1"/>
        <v>-</v>
      </c>
      <c r="S19" s="57">
        <f t="shared" si="4"/>
        <v>0</v>
      </c>
      <c r="T19" s="59" t="e">
        <f t="shared" si="2"/>
        <v>#VALUE!</v>
      </c>
      <c r="U19" s="59" t="e">
        <f t="shared" si="5"/>
        <v>#VALUE!</v>
      </c>
      <c r="V19" s="59" t="e">
        <f t="shared" si="3"/>
        <v>#VALUE!</v>
      </c>
      <c r="W19" s="55"/>
    </row>
    <row r="20" spans="2:23" s="54" customFormat="1" ht="19.5" customHeight="1" thickBot="1" x14ac:dyDescent="0.3">
      <c r="B20" s="56"/>
      <c r="C20" s="324"/>
      <c r="D20" s="333"/>
      <c r="E20" s="334"/>
      <c r="F20" s="118" t="str">
        <f t="shared" si="0"/>
        <v>-</v>
      </c>
      <c r="G20" s="73"/>
      <c r="H20" s="74"/>
      <c r="I20" s="74"/>
      <c r="J20" s="74"/>
      <c r="K20" s="170"/>
      <c r="L20" s="175"/>
      <c r="M20" s="176"/>
      <c r="N20" s="67"/>
      <c r="O20" s="105" t="s">
        <v>5</v>
      </c>
      <c r="P20" s="60"/>
      <c r="R20" s="55" t="str">
        <f t="shared" si="1"/>
        <v>-</v>
      </c>
      <c r="S20" s="57">
        <f t="shared" si="4"/>
        <v>0</v>
      </c>
      <c r="T20" s="59" t="e">
        <f t="shared" si="2"/>
        <v>#VALUE!</v>
      </c>
      <c r="U20" s="59" t="e">
        <f t="shared" si="5"/>
        <v>#VALUE!</v>
      </c>
      <c r="V20" s="59" t="e">
        <f t="shared" si="3"/>
        <v>#VALUE!</v>
      </c>
      <c r="W20" s="55"/>
    </row>
    <row r="21" spans="2:23" ht="15" customHeight="1" thickBot="1" x14ac:dyDescent="0.3">
      <c r="B21" s="44"/>
      <c r="C21" s="45"/>
      <c r="D21" s="45"/>
      <c r="E21" s="45"/>
      <c r="F21" s="45"/>
      <c r="G21" s="45"/>
      <c r="H21" s="45"/>
      <c r="I21" s="45"/>
      <c r="J21" s="45"/>
      <c r="K21" s="45"/>
      <c r="L21" s="45"/>
      <c r="M21" s="45"/>
      <c r="N21" s="45"/>
      <c r="O21" s="45"/>
      <c r="P21" s="46"/>
      <c r="R21" s="47"/>
      <c r="S21" s="38"/>
      <c r="T21" s="47"/>
      <c r="U21" s="47"/>
      <c r="V21" s="38"/>
      <c r="W21" s="38"/>
    </row>
    <row r="22" spans="2:23" ht="15" customHeight="1" thickBot="1" x14ac:dyDescent="0.3">
      <c r="B22" s="35"/>
      <c r="C22" s="36"/>
      <c r="D22" s="36"/>
      <c r="E22" s="36"/>
      <c r="F22" s="36"/>
      <c r="G22" s="36"/>
      <c r="H22" s="36"/>
      <c r="I22" s="36"/>
      <c r="J22" s="36"/>
      <c r="K22" s="36"/>
      <c r="L22" s="36"/>
      <c r="M22" s="36"/>
      <c r="N22" s="36"/>
      <c r="O22" s="36"/>
      <c r="P22" s="37"/>
      <c r="R22" s="38" t="s">
        <v>3</v>
      </c>
    </row>
    <row r="23" spans="2:23" ht="39.950000000000003" customHeight="1" thickBot="1" x14ac:dyDescent="0.3">
      <c r="B23" s="39"/>
      <c r="C23" s="63" t="s">
        <v>70</v>
      </c>
      <c r="D23" s="64" t="s">
        <v>113</v>
      </c>
      <c r="E23" s="241" t="s">
        <v>121</v>
      </c>
      <c r="F23" s="242"/>
      <c r="G23" s="242"/>
      <c r="H23" s="242"/>
      <c r="I23" s="242"/>
      <c r="J23" s="242"/>
      <c r="K23" s="242"/>
      <c r="L23" s="242"/>
      <c r="M23" s="242"/>
      <c r="N23" s="242"/>
      <c r="O23" s="243"/>
      <c r="P23" s="40"/>
      <c r="R23" s="38" t="s">
        <v>4</v>
      </c>
    </row>
    <row r="24" spans="2:23" ht="15.75" x14ac:dyDescent="0.25">
      <c r="B24" s="39"/>
      <c r="C24" s="107" t="s">
        <v>171</v>
      </c>
      <c r="D24" s="61">
        <v>2</v>
      </c>
      <c r="E24" s="235" t="s">
        <v>180</v>
      </c>
      <c r="F24" s="236"/>
      <c r="G24" s="236"/>
      <c r="H24" s="236"/>
      <c r="I24" s="236"/>
      <c r="J24" s="236"/>
      <c r="K24" s="236"/>
      <c r="L24" s="236"/>
      <c r="M24" s="236"/>
      <c r="N24" s="236"/>
      <c r="O24" s="237"/>
      <c r="P24" s="42"/>
      <c r="R24" s="38" t="s">
        <v>45</v>
      </c>
    </row>
    <row r="25" spans="2:23" ht="15.75" x14ac:dyDescent="0.25">
      <c r="B25" s="39"/>
      <c r="C25" s="108" t="s">
        <v>172</v>
      </c>
      <c r="D25" s="51">
        <v>3</v>
      </c>
      <c r="E25" s="238" t="s">
        <v>181</v>
      </c>
      <c r="F25" s="239"/>
      <c r="G25" s="239"/>
      <c r="H25" s="239"/>
      <c r="I25" s="239"/>
      <c r="J25" s="239"/>
      <c r="K25" s="239"/>
      <c r="L25" s="239"/>
      <c r="M25" s="239"/>
      <c r="N25" s="239"/>
      <c r="O25" s="240"/>
      <c r="P25" s="42"/>
      <c r="R25" s="38" t="s">
        <v>5</v>
      </c>
    </row>
    <row r="26" spans="2:23" ht="15.75" x14ac:dyDescent="0.25">
      <c r="B26" s="39"/>
      <c r="C26" s="109"/>
      <c r="D26" s="51"/>
      <c r="E26" s="238"/>
      <c r="F26" s="239"/>
      <c r="G26" s="239"/>
      <c r="H26" s="239"/>
      <c r="I26" s="239"/>
      <c r="J26" s="239"/>
      <c r="K26" s="239"/>
      <c r="L26" s="239"/>
      <c r="M26" s="239"/>
      <c r="N26" s="239"/>
      <c r="O26" s="240"/>
      <c r="P26" s="42"/>
      <c r="R26" s="38"/>
    </row>
    <row r="27" spans="2:23" ht="15.75" x14ac:dyDescent="0.25">
      <c r="B27" s="39"/>
      <c r="C27" s="109"/>
      <c r="D27" s="51"/>
      <c r="E27" s="238"/>
      <c r="F27" s="239"/>
      <c r="G27" s="239"/>
      <c r="H27" s="239"/>
      <c r="I27" s="239"/>
      <c r="J27" s="239"/>
      <c r="K27" s="239"/>
      <c r="L27" s="239"/>
      <c r="M27" s="239"/>
      <c r="N27" s="239"/>
      <c r="O27" s="240"/>
      <c r="P27" s="42"/>
      <c r="R27" s="38"/>
    </row>
    <row r="28" spans="2:23" ht="15.75" x14ac:dyDescent="0.25">
      <c r="B28" s="39"/>
      <c r="C28" s="109"/>
      <c r="D28" s="51"/>
      <c r="E28" s="238"/>
      <c r="F28" s="239"/>
      <c r="G28" s="239"/>
      <c r="H28" s="239"/>
      <c r="I28" s="239"/>
      <c r="J28" s="239"/>
      <c r="K28" s="239"/>
      <c r="L28" s="239"/>
      <c r="M28" s="239"/>
      <c r="N28" s="239"/>
      <c r="O28" s="240"/>
      <c r="P28" s="42"/>
      <c r="R28" s="38"/>
    </row>
    <row r="29" spans="2:23" ht="15.75" x14ac:dyDescent="0.25">
      <c r="B29" s="39"/>
      <c r="C29" s="109"/>
      <c r="D29" s="51"/>
      <c r="E29" s="238"/>
      <c r="F29" s="239"/>
      <c r="G29" s="239"/>
      <c r="H29" s="239"/>
      <c r="I29" s="239"/>
      <c r="J29" s="239"/>
      <c r="K29" s="239"/>
      <c r="L29" s="239"/>
      <c r="M29" s="239"/>
      <c r="N29" s="239"/>
      <c r="O29" s="240"/>
      <c r="P29" s="42"/>
      <c r="R29" s="38"/>
    </row>
    <row r="30" spans="2:23" ht="15.75" x14ac:dyDescent="0.25">
      <c r="B30" s="39"/>
      <c r="C30" s="109"/>
      <c r="D30" s="51"/>
      <c r="E30" s="238"/>
      <c r="F30" s="239"/>
      <c r="G30" s="239"/>
      <c r="H30" s="239"/>
      <c r="I30" s="239"/>
      <c r="J30" s="239"/>
      <c r="K30" s="239"/>
      <c r="L30" s="239"/>
      <c r="M30" s="239"/>
      <c r="N30" s="239"/>
      <c r="O30" s="240"/>
      <c r="P30" s="42"/>
      <c r="R30" s="38"/>
    </row>
    <row r="31" spans="2:23" ht="15.75" x14ac:dyDescent="0.25">
      <c r="B31" s="39"/>
      <c r="C31" s="109"/>
      <c r="D31" s="51"/>
      <c r="E31" s="238"/>
      <c r="F31" s="239"/>
      <c r="G31" s="239"/>
      <c r="H31" s="239"/>
      <c r="I31" s="239"/>
      <c r="J31" s="239"/>
      <c r="K31" s="239"/>
      <c r="L31" s="239"/>
      <c r="M31" s="239"/>
      <c r="N31" s="239"/>
      <c r="O31" s="240"/>
      <c r="P31" s="42"/>
      <c r="R31" s="38"/>
    </row>
    <row r="32" spans="2:23" ht="15.75" x14ac:dyDescent="0.25">
      <c r="B32" s="39"/>
      <c r="C32" s="109"/>
      <c r="D32" s="51"/>
      <c r="E32" s="238"/>
      <c r="F32" s="239"/>
      <c r="G32" s="239"/>
      <c r="H32" s="239"/>
      <c r="I32" s="239"/>
      <c r="J32" s="239"/>
      <c r="K32" s="239"/>
      <c r="L32" s="239"/>
      <c r="M32" s="239"/>
      <c r="N32" s="239"/>
      <c r="O32" s="240"/>
      <c r="P32" s="42"/>
      <c r="R32" s="38"/>
    </row>
    <row r="33" spans="2:18" ht="15.75" x14ac:dyDescent="0.25">
      <c r="B33" s="39"/>
      <c r="C33" s="109"/>
      <c r="D33" s="51"/>
      <c r="E33" s="238"/>
      <c r="F33" s="239"/>
      <c r="G33" s="239"/>
      <c r="H33" s="239"/>
      <c r="I33" s="239"/>
      <c r="J33" s="239"/>
      <c r="K33" s="239"/>
      <c r="L33" s="239"/>
      <c r="M33" s="239"/>
      <c r="N33" s="239"/>
      <c r="O33" s="240"/>
      <c r="P33" s="42"/>
      <c r="R33" s="38"/>
    </row>
    <row r="34" spans="2:18" ht="15.75" x14ac:dyDescent="0.25">
      <c r="B34" s="39"/>
      <c r="C34" s="109"/>
      <c r="D34" s="51"/>
      <c r="E34" s="238"/>
      <c r="F34" s="239"/>
      <c r="G34" s="239"/>
      <c r="H34" s="239"/>
      <c r="I34" s="239"/>
      <c r="J34" s="239"/>
      <c r="K34" s="239"/>
      <c r="L34" s="239"/>
      <c r="M34" s="239"/>
      <c r="N34" s="239"/>
      <c r="O34" s="240"/>
      <c r="P34" s="42"/>
      <c r="R34" s="38"/>
    </row>
    <row r="35" spans="2:18" ht="15.75" x14ac:dyDescent="0.25">
      <c r="B35" s="39"/>
      <c r="C35" s="109"/>
      <c r="D35" s="51"/>
      <c r="E35" s="238"/>
      <c r="F35" s="239"/>
      <c r="G35" s="239"/>
      <c r="H35" s="239"/>
      <c r="I35" s="239"/>
      <c r="J35" s="239"/>
      <c r="K35" s="239"/>
      <c r="L35" s="239"/>
      <c r="M35" s="239"/>
      <c r="N35" s="239"/>
      <c r="O35" s="240"/>
      <c r="P35" s="43"/>
      <c r="R35" s="38"/>
    </row>
    <row r="36" spans="2:18" ht="15.75" x14ac:dyDescent="0.25">
      <c r="B36" s="39"/>
      <c r="C36" s="109"/>
      <c r="D36" s="51"/>
      <c r="E36" s="238"/>
      <c r="F36" s="239"/>
      <c r="G36" s="239"/>
      <c r="H36" s="239"/>
      <c r="I36" s="239"/>
      <c r="J36" s="239"/>
      <c r="K36" s="239"/>
      <c r="L36" s="239"/>
      <c r="M36" s="239"/>
      <c r="N36" s="239"/>
      <c r="O36" s="240"/>
      <c r="P36" s="43"/>
      <c r="R36" s="38"/>
    </row>
    <row r="37" spans="2:18" ht="15.75" x14ac:dyDescent="0.25">
      <c r="B37" s="39"/>
      <c r="C37" s="109"/>
      <c r="D37" s="51"/>
      <c r="E37" s="238"/>
      <c r="F37" s="239"/>
      <c r="G37" s="239"/>
      <c r="H37" s="239"/>
      <c r="I37" s="239"/>
      <c r="J37" s="239"/>
      <c r="K37" s="239"/>
      <c r="L37" s="239"/>
      <c r="M37" s="239"/>
      <c r="N37" s="239"/>
      <c r="O37" s="240"/>
      <c r="P37" s="43"/>
      <c r="R37" s="38"/>
    </row>
    <row r="38" spans="2:18" ht="16.5" thickBot="1" x14ac:dyDescent="0.3">
      <c r="B38" s="39"/>
      <c r="C38" s="110"/>
      <c r="D38" s="77"/>
      <c r="E38" s="244"/>
      <c r="F38" s="245"/>
      <c r="G38" s="245"/>
      <c r="H38" s="245"/>
      <c r="I38" s="245"/>
      <c r="J38" s="245"/>
      <c r="K38" s="245"/>
      <c r="L38" s="245"/>
      <c r="M38" s="245"/>
      <c r="N38" s="245"/>
      <c r="O38" s="246"/>
      <c r="P38" s="43"/>
      <c r="R38" s="38"/>
    </row>
    <row r="39" spans="2:18" ht="15" customHeight="1" thickBot="1" x14ac:dyDescent="0.3">
      <c r="B39" s="44"/>
      <c r="C39" s="45"/>
      <c r="D39" s="45"/>
      <c r="E39" s="45"/>
      <c r="F39" s="45"/>
      <c r="G39" s="45"/>
      <c r="H39" s="45"/>
      <c r="I39" s="45"/>
      <c r="J39" s="45"/>
      <c r="K39" s="45"/>
      <c r="L39" s="45"/>
      <c r="M39" s="45"/>
      <c r="N39" s="45"/>
      <c r="O39" s="45"/>
      <c r="P39" s="46"/>
      <c r="R39" s="38"/>
    </row>
  </sheetData>
  <sheetProtection algorithmName="SHA-512" hashValue="qX3kwf17V2ARab68hqt0TXs/WYkp0GYVEqt4C3dzsdsmaaTQUGyRqu6JlNMYL5BsWpZQyBhPxwNpqnUa4BnSLw==" saltValue="jHdGNB9NFY+XjRjMhRzBbA==" spinCount="100000" sheet="1" formatCells="0" formatColumns="0" formatRows="0" insertColumns="0" insertRows="0" selectLockedCells="1" sort="0" autoFilter="0" pivotTables="0"/>
  <mergeCells count="32">
    <mergeCell ref="E37:O37"/>
    <mergeCell ref="E38:O38"/>
    <mergeCell ref="E32:O32"/>
    <mergeCell ref="E33:O33"/>
    <mergeCell ref="E34:O34"/>
    <mergeCell ref="E35:O35"/>
    <mergeCell ref="E36:O36"/>
    <mergeCell ref="E27:O27"/>
    <mergeCell ref="E28:O28"/>
    <mergeCell ref="E29:O29"/>
    <mergeCell ref="E30:O30"/>
    <mergeCell ref="E31:O31"/>
    <mergeCell ref="D19:E19"/>
    <mergeCell ref="D20:E20"/>
    <mergeCell ref="E24:O24"/>
    <mergeCell ref="E25:O25"/>
    <mergeCell ref="E26:O26"/>
    <mergeCell ref="E23:O23"/>
    <mergeCell ref="D15:E15"/>
    <mergeCell ref="D16:E16"/>
    <mergeCell ref="D17:E17"/>
    <mergeCell ref="D18:E18"/>
    <mergeCell ref="D5:E5"/>
    <mergeCell ref="D10:E10"/>
    <mergeCell ref="D11:E11"/>
    <mergeCell ref="D12:E12"/>
    <mergeCell ref="D13:E13"/>
    <mergeCell ref="D14:E14"/>
    <mergeCell ref="D6:E6"/>
    <mergeCell ref="D7:E7"/>
    <mergeCell ref="D8:E8"/>
    <mergeCell ref="D9:E9"/>
  </mergeCells>
  <conditionalFormatting sqref="F6:F20">
    <cfRule type="cellIs" dxfId="16" priority="1" operator="equal">
      <formula>"-"</formula>
    </cfRule>
    <cfRule type="cellIs" dxfId="15" priority="2" operator="greaterThanOrEqual">
      <formula>50</formula>
    </cfRule>
    <cfRule type="cellIs" dxfId="14" priority="3" operator="between">
      <formula>10.001</formula>
      <formula>49.999</formula>
    </cfRule>
    <cfRule type="cellIs" dxfId="13" priority="4" operator="between">
      <formula>0.001</formula>
      <formula>10</formula>
    </cfRule>
    <cfRule type="cellIs" dxfId="12" priority="5" operator="between">
      <formula>-25</formula>
      <formula>0.00001</formula>
    </cfRule>
    <cfRule type="cellIs" dxfId="11" priority="6" operator="lessThanOrEqual">
      <formula>-25</formula>
    </cfRule>
  </conditionalFormatting>
  <pageMargins left="0.7" right="0.7" top="0.75" bottom="0.75" header="0.3" footer="0.3"/>
  <pageSetup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Q50"/>
  <sheetViews>
    <sheetView zoomScale="70" zoomScaleNormal="70" workbookViewId="0">
      <selection activeCell="F14" sqref="F14"/>
    </sheetView>
  </sheetViews>
  <sheetFormatPr defaultRowHeight="15" x14ac:dyDescent="0.25"/>
  <cols>
    <col min="1" max="2" width="3.7109375" style="34" customWidth="1"/>
    <col min="3" max="3" width="12.42578125" style="34" customWidth="1"/>
    <col min="4" max="4" width="25.5703125" style="34" customWidth="1"/>
    <col min="5" max="5" width="13.7109375" style="34" customWidth="1"/>
    <col min="6" max="6" width="146.28515625" style="34" customWidth="1"/>
    <col min="7" max="7" width="3.7109375" style="34" customWidth="1"/>
    <col min="8" max="8" width="9.140625" style="34"/>
    <col min="9" max="9" width="11.5703125" style="34" bestFit="1" customWidth="1"/>
    <col min="10" max="16384" width="9.140625" style="34"/>
  </cols>
  <sheetData>
    <row r="1" spans="1:277" ht="15" customHeight="1" thickBot="1" x14ac:dyDescent="0.3"/>
    <row r="2" spans="1:277" ht="15" customHeight="1" thickBot="1" x14ac:dyDescent="0.3">
      <c r="B2" s="35"/>
      <c r="C2" s="36"/>
      <c r="D2" s="36"/>
      <c r="E2" s="36"/>
      <c r="F2" s="36"/>
      <c r="G2" s="37"/>
    </row>
    <row r="3" spans="1:277" ht="38.25" customHeight="1" thickBot="1" x14ac:dyDescent="0.3">
      <c r="B3" s="39"/>
      <c r="C3" s="63" t="s">
        <v>113</v>
      </c>
      <c r="D3" s="83" t="s">
        <v>71</v>
      </c>
      <c r="E3" s="83" t="s">
        <v>122</v>
      </c>
      <c r="F3" s="81" t="s">
        <v>72</v>
      </c>
      <c r="G3" s="40"/>
    </row>
    <row r="4" spans="1:277" ht="15.75" x14ac:dyDescent="0.25">
      <c r="B4" s="39"/>
      <c r="C4" s="80">
        <v>1</v>
      </c>
      <c r="D4" s="61" t="s">
        <v>123</v>
      </c>
      <c r="E4" s="120" t="s">
        <v>17</v>
      </c>
      <c r="F4" s="82" t="s">
        <v>182</v>
      </c>
      <c r="G4" s="42"/>
    </row>
    <row r="5" spans="1:277" ht="30" x14ac:dyDescent="0.25">
      <c r="B5" s="39"/>
      <c r="C5" s="75">
        <v>2</v>
      </c>
      <c r="D5" s="61" t="s">
        <v>36</v>
      </c>
      <c r="E5" s="121" t="s">
        <v>100</v>
      </c>
      <c r="F5" s="78" t="s">
        <v>183</v>
      </c>
      <c r="G5" s="42"/>
    </row>
    <row r="6" spans="1:277" ht="30" x14ac:dyDescent="0.25">
      <c r="B6" s="39"/>
      <c r="C6" s="75">
        <v>3</v>
      </c>
      <c r="D6" s="61" t="s">
        <v>37</v>
      </c>
      <c r="E6" s="121" t="s">
        <v>17</v>
      </c>
      <c r="F6" s="78" t="s">
        <v>184</v>
      </c>
      <c r="G6" s="42"/>
    </row>
    <row r="7" spans="1:277" ht="15.75" x14ac:dyDescent="0.25">
      <c r="B7" s="39"/>
      <c r="C7" s="75">
        <v>3</v>
      </c>
      <c r="D7" s="61" t="s">
        <v>38</v>
      </c>
      <c r="E7" s="121" t="s">
        <v>17</v>
      </c>
      <c r="F7" s="78" t="s">
        <v>185</v>
      </c>
      <c r="G7" s="42"/>
    </row>
    <row r="8" spans="1:277" ht="30" x14ac:dyDescent="0.25">
      <c r="B8" s="39"/>
      <c r="C8" s="75">
        <v>3</v>
      </c>
      <c r="D8" s="61" t="s">
        <v>40</v>
      </c>
      <c r="E8" s="121" t="s">
        <v>17</v>
      </c>
      <c r="F8" s="78" t="s">
        <v>186</v>
      </c>
      <c r="G8" s="42"/>
    </row>
    <row r="9" spans="1:277" ht="15.75" x14ac:dyDescent="0.25">
      <c r="B9" s="39"/>
      <c r="C9" s="75">
        <v>3</v>
      </c>
      <c r="D9" s="61" t="s">
        <v>47</v>
      </c>
      <c r="E9" s="121" t="s">
        <v>17</v>
      </c>
      <c r="F9" s="78" t="s">
        <v>187</v>
      </c>
      <c r="G9" s="42"/>
    </row>
    <row r="10" spans="1:277" ht="30" x14ac:dyDescent="0.25">
      <c r="B10" s="39"/>
      <c r="C10" s="75">
        <v>3</v>
      </c>
      <c r="D10" s="61" t="s">
        <v>46</v>
      </c>
      <c r="E10" s="121" t="s">
        <v>17</v>
      </c>
      <c r="F10" s="78" t="s">
        <v>188</v>
      </c>
      <c r="G10" s="42"/>
    </row>
    <row r="11" spans="1:277" ht="15.75" x14ac:dyDescent="0.25">
      <c r="B11" s="39"/>
      <c r="C11" s="75"/>
      <c r="D11" s="61" t="s">
        <v>5</v>
      </c>
      <c r="E11" s="121" t="s">
        <v>5</v>
      </c>
      <c r="F11" s="78"/>
      <c r="G11" s="42"/>
    </row>
    <row r="12" spans="1:277" ht="15.75" x14ac:dyDescent="0.25">
      <c r="B12" s="39"/>
      <c r="C12" s="75"/>
      <c r="D12" s="61" t="s">
        <v>5</v>
      </c>
      <c r="E12" s="121" t="s">
        <v>5</v>
      </c>
      <c r="F12" s="78"/>
      <c r="G12" s="42"/>
    </row>
    <row r="13" spans="1:277" s="48" customFormat="1" ht="15.75" x14ac:dyDescent="0.25">
      <c r="A13" s="34"/>
      <c r="B13" s="39"/>
      <c r="C13" s="75"/>
      <c r="D13" s="61" t="s">
        <v>5</v>
      </c>
      <c r="E13" s="121" t="s">
        <v>5</v>
      </c>
      <c r="F13" s="78"/>
      <c r="G13" s="42"/>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row>
    <row r="14" spans="1:277" s="48" customFormat="1" ht="15.75" x14ac:dyDescent="0.25">
      <c r="A14" s="34"/>
      <c r="B14" s="39"/>
      <c r="C14" s="75"/>
      <c r="D14" s="61" t="s">
        <v>5</v>
      </c>
      <c r="E14" s="121" t="s">
        <v>5</v>
      </c>
      <c r="F14" s="78"/>
      <c r="G14" s="42"/>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row>
    <row r="15" spans="1:277" s="48" customFormat="1" ht="15.75" x14ac:dyDescent="0.25">
      <c r="A15" s="34"/>
      <c r="B15" s="39"/>
      <c r="C15" s="75"/>
      <c r="D15" s="61" t="s">
        <v>5</v>
      </c>
      <c r="E15" s="121" t="s">
        <v>5</v>
      </c>
      <c r="F15" s="78"/>
      <c r="G15" s="43"/>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row>
    <row r="16" spans="1:277" s="48" customFormat="1" ht="15.75" x14ac:dyDescent="0.25">
      <c r="A16" s="34"/>
      <c r="B16" s="39"/>
      <c r="C16" s="75"/>
      <c r="D16" s="61" t="s">
        <v>5</v>
      </c>
      <c r="E16" s="121" t="s">
        <v>5</v>
      </c>
      <c r="F16" s="78"/>
      <c r="G16" s="43"/>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row>
    <row r="17" spans="1:277" ht="15.75" x14ac:dyDescent="0.25">
      <c r="B17" s="39"/>
      <c r="C17" s="75"/>
      <c r="D17" s="61" t="s">
        <v>5</v>
      </c>
      <c r="E17" s="121" t="s">
        <v>5</v>
      </c>
      <c r="F17" s="78"/>
      <c r="G17" s="42"/>
    </row>
    <row r="18" spans="1:277" ht="15.75" x14ac:dyDescent="0.25">
      <c r="B18" s="39"/>
      <c r="C18" s="75"/>
      <c r="D18" s="61" t="s">
        <v>5</v>
      </c>
      <c r="E18" s="121" t="s">
        <v>5</v>
      </c>
      <c r="F18" s="78"/>
      <c r="G18" s="42"/>
    </row>
    <row r="19" spans="1:277" ht="15.75" x14ac:dyDescent="0.25">
      <c r="B19" s="39"/>
      <c r="C19" s="75"/>
      <c r="D19" s="61" t="s">
        <v>5</v>
      </c>
      <c r="E19" s="121" t="s">
        <v>5</v>
      </c>
      <c r="F19" s="78"/>
      <c r="G19" s="42"/>
    </row>
    <row r="20" spans="1:277" s="48" customFormat="1" ht="15.75" x14ac:dyDescent="0.25">
      <c r="A20" s="34"/>
      <c r="B20" s="39"/>
      <c r="C20" s="75"/>
      <c r="D20" s="61" t="s">
        <v>5</v>
      </c>
      <c r="E20" s="121" t="s">
        <v>5</v>
      </c>
      <c r="F20" s="78"/>
      <c r="G20" s="42"/>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row>
    <row r="21" spans="1:277" s="48" customFormat="1" ht="15.75" x14ac:dyDescent="0.25">
      <c r="A21" s="34"/>
      <c r="B21" s="39"/>
      <c r="C21" s="75"/>
      <c r="D21" s="61" t="s">
        <v>5</v>
      </c>
      <c r="E21" s="121" t="s">
        <v>5</v>
      </c>
      <c r="F21" s="78"/>
      <c r="G21" s="42"/>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row>
    <row r="22" spans="1:277" s="48" customFormat="1" ht="15.75" x14ac:dyDescent="0.25">
      <c r="A22" s="34"/>
      <c r="B22" s="39"/>
      <c r="C22" s="75"/>
      <c r="D22" s="61" t="s">
        <v>5</v>
      </c>
      <c r="E22" s="121" t="s">
        <v>5</v>
      </c>
      <c r="F22" s="78"/>
      <c r="G22" s="43"/>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row>
    <row r="23" spans="1:277" s="48" customFormat="1" ht="15.75" x14ac:dyDescent="0.25">
      <c r="A23" s="34"/>
      <c r="B23" s="39"/>
      <c r="C23" s="75"/>
      <c r="D23" s="61" t="s">
        <v>5</v>
      </c>
      <c r="E23" s="121" t="s">
        <v>5</v>
      </c>
      <c r="F23" s="78"/>
      <c r="G23" s="43"/>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c r="JO23" s="34"/>
      <c r="JP23" s="34"/>
      <c r="JQ23" s="34"/>
    </row>
    <row r="24" spans="1:277" ht="15.75" x14ac:dyDescent="0.25">
      <c r="B24" s="39"/>
      <c r="C24" s="75"/>
      <c r="D24" s="61" t="s">
        <v>5</v>
      </c>
      <c r="E24" s="121" t="s">
        <v>5</v>
      </c>
      <c r="F24" s="78"/>
      <c r="G24" s="42"/>
    </row>
    <row r="25" spans="1:277" ht="15.75" x14ac:dyDescent="0.25">
      <c r="B25" s="39"/>
      <c r="C25" s="75"/>
      <c r="D25" s="61" t="s">
        <v>5</v>
      </c>
      <c r="E25" s="121" t="s">
        <v>5</v>
      </c>
      <c r="F25" s="78"/>
      <c r="G25" s="42"/>
    </row>
    <row r="26" spans="1:277" ht="15.75" x14ac:dyDescent="0.25">
      <c r="B26" s="39"/>
      <c r="C26" s="75"/>
      <c r="D26" s="61" t="s">
        <v>5</v>
      </c>
      <c r="E26" s="121" t="s">
        <v>5</v>
      </c>
      <c r="F26" s="78"/>
      <c r="G26" s="42"/>
    </row>
    <row r="27" spans="1:277" ht="15.75" x14ac:dyDescent="0.25">
      <c r="B27" s="39"/>
      <c r="C27" s="75"/>
      <c r="D27" s="61" t="s">
        <v>5</v>
      </c>
      <c r="E27" s="121" t="s">
        <v>5</v>
      </c>
      <c r="F27" s="78"/>
      <c r="G27" s="42"/>
    </row>
    <row r="28" spans="1:277" ht="15.75" x14ac:dyDescent="0.25">
      <c r="B28" s="39"/>
      <c r="C28" s="75"/>
      <c r="D28" s="61" t="s">
        <v>5</v>
      </c>
      <c r="E28" s="121" t="s">
        <v>5</v>
      </c>
      <c r="F28" s="78"/>
      <c r="G28" s="42"/>
    </row>
    <row r="29" spans="1:277" s="48" customFormat="1" ht="15.75" x14ac:dyDescent="0.25">
      <c r="A29" s="34"/>
      <c r="B29" s="39"/>
      <c r="C29" s="75"/>
      <c r="D29" s="61" t="s">
        <v>5</v>
      </c>
      <c r="E29" s="121" t="s">
        <v>5</v>
      </c>
      <c r="F29" s="78"/>
      <c r="G29" s="42"/>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row>
    <row r="30" spans="1:277" s="48" customFormat="1" ht="15.75" x14ac:dyDescent="0.25">
      <c r="A30" s="34"/>
      <c r="B30" s="39"/>
      <c r="C30" s="75"/>
      <c r="D30" s="61" t="s">
        <v>5</v>
      </c>
      <c r="E30" s="121" t="s">
        <v>5</v>
      </c>
      <c r="F30" s="78"/>
      <c r="G30" s="42"/>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row>
    <row r="31" spans="1:277" s="48" customFormat="1" ht="15.75" x14ac:dyDescent="0.25">
      <c r="A31" s="34"/>
      <c r="B31" s="39"/>
      <c r="C31" s="75"/>
      <c r="D31" s="61" t="s">
        <v>5</v>
      </c>
      <c r="E31" s="121" t="s">
        <v>5</v>
      </c>
      <c r="F31" s="78"/>
      <c r="G31" s="4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row>
    <row r="32" spans="1:277" s="48" customFormat="1" ht="15.75" x14ac:dyDescent="0.25">
      <c r="A32" s="34"/>
      <c r="B32" s="39"/>
      <c r="C32" s="75"/>
      <c r="D32" s="61" t="s">
        <v>5</v>
      </c>
      <c r="E32" s="121" t="s">
        <v>5</v>
      </c>
      <c r="F32" s="78"/>
      <c r="G32" s="43"/>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c r="JG32" s="34"/>
      <c r="JH32" s="34"/>
      <c r="JI32" s="34"/>
      <c r="JJ32" s="34"/>
      <c r="JK32" s="34"/>
      <c r="JL32" s="34"/>
      <c r="JM32" s="34"/>
      <c r="JN32" s="34"/>
      <c r="JO32" s="34"/>
      <c r="JP32" s="34"/>
      <c r="JQ32" s="34"/>
    </row>
    <row r="33" spans="1:277" s="48" customFormat="1" ht="15.75" x14ac:dyDescent="0.25">
      <c r="A33" s="34"/>
      <c r="B33" s="39"/>
      <c r="C33" s="75"/>
      <c r="D33" s="61" t="s">
        <v>5</v>
      </c>
      <c r="E33" s="121" t="s">
        <v>5</v>
      </c>
      <c r="F33" s="78"/>
      <c r="G33" s="43"/>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row>
    <row r="34" spans="1:277" s="48" customFormat="1" ht="16.5" thickBot="1" x14ac:dyDescent="0.3">
      <c r="A34" s="34"/>
      <c r="B34" s="39"/>
      <c r="C34" s="76"/>
      <c r="D34" s="177" t="s">
        <v>5</v>
      </c>
      <c r="E34" s="122" t="s">
        <v>5</v>
      </c>
      <c r="F34" s="79"/>
      <c r="G34" s="43"/>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row>
    <row r="35" spans="1:277" s="48" customFormat="1" ht="16.5" thickBot="1" x14ac:dyDescent="0.3">
      <c r="A35" s="34"/>
      <c r="B35" s="44"/>
      <c r="C35" s="45"/>
      <c r="D35" s="45"/>
      <c r="E35" s="45"/>
      <c r="F35" s="45"/>
      <c r="G35" s="46"/>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c r="IW35" s="34"/>
      <c r="IX35" s="34"/>
      <c r="IY35" s="34"/>
      <c r="IZ35" s="34"/>
      <c r="JA35" s="34"/>
      <c r="JB35" s="34"/>
      <c r="JC35" s="34"/>
      <c r="JD35" s="34"/>
      <c r="JE35" s="34"/>
      <c r="JF35" s="34"/>
      <c r="JG35" s="34"/>
      <c r="JH35" s="34"/>
      <c r="JI35" s="34"/>
      <c r="JJ35" s="34"/>
      <c r="JK35" s="34"/>
      <c r="JL35" s="34"/>
      <c r="JM35" s="34"/>
      <c r="JN35" s="34"/>
      <c r="JO35" s="34"/>
      <c r="JP35" s="34"/>
      <c r="JQ35" s="34"/>
    </row>
    <row r="37" spans="1:277" hidden="1" x14ac:dyDescent="0.25">
      <c r="D37" s="38" t="s">
        <v>37</v>
      </c>
      <c r="E37" s="38"/>
      <c r="F37" s="38" t="s">
        <v>5</v>
      </c>
      <c r="G37" s="38"/>
    </row>
    <row r="38" spans="1:277" hidden="1" x14ac:dyDescent="0.25">
      <c r="D38" s="38" t="s">
        <v>47</v>
      </c>
      <c r="E38" s="38"/>
      <c r="F38" s="38" t="s">
        <v>17</v>
      </c>
      <c r="G38" s="38"/>
    </row>
    <row r="39" spans="1:277" hidden="1" x14ac:dyDescent="0.25">
      <c r="D39" s="38" t="s">
        <v>40</v>
      </c>
      <c r="E39" s="38"/>
      <c r="F39" s="38" t="s">
        <v>100</v>
      </c>
      <c r="G39" s="38"/>
    </row>
    <row r="40" spans="1:277" hidden="1" x14ac:dyDescent="0.25">
      <c r="D40" s="38" t="s">
        <v>39</v>
      </c>
      <c r="E40" s="38"/>
      <c r="F40" s="38"/>
      <c r="G40" s="38"/>
    </row>
    <row r="41" spans="1:277" hidden="1" x14ac:dyDescent="0.25">
      <c r="D41" s="38" t="s">
        <v>36</v>
      </c>
      <c r="E41" s="38"/>
      <c r="F41" s="38"/>
      <c r="G41" s="38"/>
    </row>
    <row r="42" spans="1:277" hidden="1" x14ac:dyDescent="0.25">
      <c r="D42" s="38" t="s">
        <v>46</v>
      </c>
      <c r="E42" s="38"/>
      <c r="F42" s="38"/>
      <c r="G42" s="38"/>
    </row>
    <row r="43" spans="1:277" hidden="1" x14ac:dyDescent="0.25">
      <c r="D43" s="38" t="s">
        <v>123</v>
      </c>
      <c r="E43" s="38"/>
      <c r="F43" s="38"/>
      <c r="G43" s="38"/>
    </row>
    <row r="44" spans="1:277" hidden="1" x14ac:dyDescent="0.25">
      <c r="D44" s="38" t="s">
        <v>41</v>
      </c>
      <c r="E44" s="38"/>
      <c r="F44" s="38"/>
      <c r="G44" s="38"/>
    </row>
    <row r="45" spans="1:277" hidden="1" x14ac:dyDescent="0.25">
      <c r="D45" s="38" t="s">
        <v>38</v>
      </c>
      <c r="E45" s="38"/>
      <c r="F45" s="38"/>
      <c r="G45" s="38"/>
    </row>
    <row r="46" spans="1:277" hidden="1" x14ac:dyDescent="0.25">
      <c r="D46" s="38" t="s">
        <v>21</v>
      </c>
      <c r="E46" s="38"/>
      <c r="F46" s="38"/>
      <c r="G46" s="38"/>
    </row>
    <row r="47" spans="1:277" hidden="1" x14ac:dyDescent="0.25">
      <c r="D47" s="38" t="s">
        <v>5</v>
      </c>
      <c r="E47" s="38"/>
      <c r="F47" s="38"/>
      <c r="G47" s="38"/>
    </row>
    <row r="48" spans="1:277" hidden="1" x14ac:dyDescent="0.25">
      <c r="D48" s="38"/>
      <c r="E48" s="38"/>
      <c r="F48" s="38"/>
      <c r="G48" s="38"/>
    </row>
    <row r="49" spans="4:7" hidden="1" x14ac:dyDescent="0.25">
      <c r="D49" s="38"/>
      <c r="E49" s="38"/>
      <c r="F49" s="38"/>
      <c r="G49" s="38"/>
    </row>
    <row r="50" spans="4:7" hidden="1" x14ac:dyDescent="0.25">
      <c r="D50" s="38"/>
      <c r="E50" s="38"/>
      <c r="F50" s="38"/>
      <c r="G50" s="38"/>
    </row>
  </sheetData>
  <sheetProtection algorithmName="SHA-512" hashValue="H50yVT92HrjDdxyQUWc3gf68fVuJZOR2KK3yx3iVzcuniks8DSrjJmuiLDixr5xHMqF06MoA+0odfVe5wzlNXQ==" saltValue="KJqtjvntDerBgTHSAaG5gA==" spinCount="100000" sheet="1" formatCells="0" formatColumns="0" formatRows="0" insertColumns="0" insertRows="0" insertHyperlinks="0" selectLockedCells="1" sort="0" autoFilter="0" pivotTables="0"/>
  <dataValidations count="2">
    <dataValidation type="list" allowBlank="1" showInputMessage="1" showErrorMessage="1" sqref="E4:E34">
      <formula1>$F$37:$F$39</formula1>
    </dataValidation>
    <dataValidation type="list" allowBlank="1" showInputMessage="1" showErrorMessage="1" sqref="D4:D34">
      <formula1>$D$37:$D$47</formula1>
    </dataValidation>
  </dataValidation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JU69"/>
  <sheetViews>
    <sheetView zoomScale="80" zoomScaleNormal="80" workbookViewId="0">
      <selection activeCell="F42" sqref="F42:J42"/>
    </sheetView>
  </sheetViews>
  <sheetFormatPr defaultRowHeight="15" x14ac:dyDescent="0.25"/>
  <cols>
    <col min="1" max="2" width="3.7109375" style="34" customWidth="1"/>
    <col min="3" max="3" width="20" style="34" customWidth="1"/>
    <col min="4" max="4" width="13.85546875" style="34" customWidth="1"/>
    <col min="5" max="5" width="5" style="34" customWidth="1"/>
    <col min="6" max="10" width="13.7109375" style="34" customWidth="1"/>
    <col min="11" max="11" width="3.7109375" style="34" customWidth="1"/>
    <col min="12" max="12" width="9.140625" style="34"/>
    <col min="13" max="13" width="11.5703125" style="34" bestFit="1" customWidth="1"/>
    <col min="14" max="16384" width="9.140625" style="34"/>
  </cols>
  <sheetData>
    <row r="1" spans="2:11" ht="15" customHeight="1" thickBot="1" x14ac:dyDescent="0.3"/>
    <row r="2" spans="2:11" ht="15" customHeight="1" thickBot="1" x14ac:dyDescent="0.3">
      <c r="B2" s="35"/>
      <c r="C2" s="36"/>
      <c r="D2" s="36"/>
      <c r="E2" s="36"/>
      <c r="F2" s="36"/>
      <c r="G2" s="36"/>
      <c r="H2" s="36"/>
      <c r="I2" s="36"/>
      <c r="J2" s="36"/>
      <c r="K2" s="37"/>
    </row>
    <row r="3" spans="2:11" ht="42.75" customHeight="1" thickBot="1" x14ac:dyDescent="0.3">
      <c r="B3" s="39"/>
      <c r="C3" s="84" t="s">
        <v>164</v>
      </c>
      <c r="D3" s="147">
        <v>30000</v>
      </c>
      <c r="E3" s="49"/>
      <c r="F3" s="154" t="s">
        <v>113</v>
      </c>
      <c r="G3" s="155" t="s">
        <v>67</v>
      </c>
      <c r="H3" s="155" t="s">
        <v>61</v>
      </c>
      <c r="I3" s="156" t="s">
        <v>68</v>
      </c>
      <c r="J3" s="49"/>
      <c r="K3" s="40"/>
    </row>
    <row r="4" spans="2:11" ht="31.5" x14ac:dyDescent="0.25">
      <c r="B4" s="39"/>
      <c r="C4" s="85" t="s">
        <v>67</v>
      </c>
      <c r="D4" s="89">
        <f>SUM(G4:G8)</f>
        <v>19000</v>
      </c>
      <c r="E4" s="49"/>
      <c r="F4" s="141">
        <v>1</v>
      </c>
      <c r="G4" s="142">
        <f>SUM(F14,F38,F50,F62,F26)</f>
        <v>8500</v>
      </c>
      <c r="H4" s="143">
        <f>G4/$D$3</f>
        <v>0.28333333333333333</v>
      </c>
      <c r="I4" s="144">
        <f>IF(Progress!D3&gt;=F4,(G4-(0.2*$D$3))/(0.2*$D$3),"-")</f>
        <v>0.41666666666666669</v>
      </c>
      <c r="J4" s="49"/>
      <c r="K4" s="40"/>
    </row>
    <row r="5" spans="2:11" ht="15.75" x14ac:dyDescent="0.25">
      <c r="B5" s="39"/>
      <c r="C5" s="85" t="s">
        <v>61</v>
      </c>
      <c r="D5" s="87">
        <f>D4/D3</f>
        <v>0.6333333333333333</v>
      </c>
      <c r="E5" s="49"/>
      <c r="F5" s="50">
        <v>2</v>
      </c>
      <c r="G5" s="88">
        <f>SUM(G14,G38,G50,G62,G26)</f>
        <v>3000</v>
      </c>
      <c r="H5" s="90">
        <f t="shared" ref="H5:H8" si="0">G5/$D$3</f>
        <v>0.1</v>
      </c>
      <c r="I5" s="91">
        <f>IF(Progress!D3&gt;=F5,(G5-(0.2*$D$3))/(0.2*$D$3),"-")</f>
        <v>-0.5</v>
      </c>
      <c r="J5" s="49"/>
      <c r="K5" s="40"/>
    </row>
    <row r="6" spans="2:11" ht="16.5" thickBot="1" x14ac:dyDescent="0.3">
      <c r="B6" s="39"/>
      <c r="C6" s="86" t="s">
        <v>68</v>
      </c>
      <c r="D6" s="221">
        <f>(D4-(0.2*D3*Progress!D3))/(0.2*D3*Progress!D3)</f>
        <v>5.5555555555555552E-2</v>
      </c>
      <c r="E6" s="49"/>
      <c r="F6" s="50">
        <v>3</v>
      </c>
      <c r="G6" s="88">
        <f>SUM(H14,H26,H38,H50,H62)</f>
        <v>7500</v>
      </c>
      <c r="H6" s="90">
        <f t="shared" si="0"/>
        <v>0.25</v>
      </c>
      <c r="I6" s="91">
        <f>IF(Progress!D3&gt;=F6,(G6-(0.2*$D$3))/(0.2*$D$3),"-")</f>
        <v>0.25</v>
      </c>
      <c r="J6" s="49"/>
      <c r="K6" s="40"/>
    </row>
    <row r="7" spans="2:11" ht="15.75" x14ac:dyDescent="0.25">
      <c r="B7" s="39"/>
      <c r="C7" s="49"/>
      <c r="D7" s="49"/>
      <c r="E7" s="49"/>
      <c r="F7" s="50">
        <v>4</v>
      </c>
      <c r="G7" s="88">
        <f>SUM(I14,I26,I38,I50,I62)</f>
        <v>0</v>
      </c>
      <c r="H7" s="90">
        <f t="shared" si="0"/>
        <v>0</v>
      </c>
      <c r="I7" s="91" t="str">
        <f>IF(Progress!D3&gt;=F7,(G7-(0.2*$D$3))/(0.2*$D$3),"-")</f>
        <v>-</v>
      </c>
      <c r="J7" s="49"/>
      <c r="K7" s="40"/>
    </row>
    <row r="8" spans="2:11" ht="16.5" thickBot="1" x14ac:dyDescent="0.3">
      <c r="B8" s="39"/>
      <c r="C8" s="49"/>
      <c r="D8" s="49"/>
      <c r="E8" s="49"/>
      <c r="F8" s="178">
        <v>5</v>
      </c>
      <c r="G8" s="179">
        <f>SUM(J14,J26,J38,J50,J62)</f>
        <v>0</v>
      </c>
      <c r="H8" s="145">
        <f t="shared" si="0"/>
        <v>0</v>
      </c>
      <c r="I8" s="140" t="str">
        <f>IF(Progress!D3&gt;=F8,(G8-(0.2*$D$3))/(0.2*$D$3),"-")</f>
        <v>-</v>
      </c>
      <c r="J8" s="49"/>
      <c r="K8" s="40"/>
    </row>
    <row r="9" spans="2:11" ht="16.5" thickBot="1" x14ac:dyDescent="0.3">
      <c r="B9" s="39"/>
      <c r="C9" s="49"/>
      <c r="D9" s="49"/>
      <c r="E9" s="49"/>
      <c r="F9" s="49"/>
      <c r="G9" s="49"/>
      <c r="H9" s="49"/>
      <c r="I9" s="49"/>
      <c r="J9" s="49"/>
      <c r="K9" s="40"/>
    </row>
    <row r="10" spans="2:11" ht="18.95" customHeight="1" thickBot="1" x14ac:dyDescent="0.3">
      <c r="B10" s="39"/>
      <c r="C10" s="247" t="s">
        <v>66</v>
      </c>
      <c r="D10" s="248"/>
      <c r="E10" s="249"/>
      <c r="F10" s="267" t="str">
        <f>'Project Information'!D6</f>
        <v>Texas A&amp;M University</v>
      </c>
      <c r="G10" s="268"/>
      <c r="H10" s="268"/>
      <c r="I10" s="269"/>
      <c r="J10" s="49"/>
      <c r="K10" s="40"/>
    </row>
    <row r="11" spans="2:11" ht="8.1" customHeight="1" thickBot="1" x14ac:dyDescent="0.3">
      <c r="B11" s="39"/>
      <c r="C11" s="49"/>
      <c r="D11" s="49"/>
      <c r="E11" s="49"/>
      <c r="F11" s="49"/>
      <c r="G11" s="49"/>
      <c r="H11" s="49"/>
      <c r="I11" s="49"/>
      <c r="J11" s="49"/>
      <c r="K11" s="40"/>
    </row>
    <row r="12" spans="2:11" ht="19.5" customHeight="1" x14ac:dyDescent="0.25">
      <c r="B12" s="39"/>
      <c r="C12" s="49"/>
      <c r="D12" s="49"/>
      <c r="E12" s="49"/>
      <c r="F12" s="270" t="s">
        <v>135</v>
      </c>
      <c r="G12" s="271"/>
      <c r="H12" s="271"/>
      <c r="I12" s="271"/>
      <c r="J12" s="272"/>
      <c r="K12" s="40"/>
    </row>
    <row r="13" spans="2:11" ht="18.75" customHeight="1" x14ac:dyDescent="0.25">
      <c r="B13" s="39"/>
      <c r="C13" s="250"/>
      <c r="D13" s="250"/>
      <c r="E13" s="250"/>
      <c r="F13" s="85" t="s">
        <v>124</v>
      </c>
      <c r="G13" s="180" t="s">
        <v>125</v>
      </c>
      <c r="H13" s="180" t="s">
        <v>126</v>
      </c>
      <c r="I13" s="180" t="s">
        <v>127</v>
      </c>
      <c r="J13" s="181" t="s">
        <v>128</v>
      </c>
      <c r="K13" s="40"/>
    </row>
    <row r="14" spans="2:11" ht="16.5" thickBot="1" x14ac:dyDescent="0.3">
      <c r="B14" s="39"/>
      <c r="C14" s="251"/>
      <c r="D14" s="251"/>
      <c r="E14" s="251"/>
      <c r="F14" s="182">
        <v>7500</v>
      </c>
      <c r="G14" s="96">
        <v>1000</v>
      </c>
      <c r="H14" s="96">
        <v>1500</v>
      </c>
      <c r="I14" s="96"/>
      <c r="J14" s="97"/>
      <c r="K14" s="42"/>
    </row>
    <row r="15" spans="2:11" ht="9" customHeight="1" thickBot="1" x14ac:dyDescent="0.3">
      <c r="B15" s="39"/>
      <c r="C15" s="146"/>
      <c r="D15" s="146"/>
      <c r="E15" s="146"/>
      <c r="F15" s="148"/>
      <c r="G15" s="148"/>
      <c r="H15" s="148"/>
      <c r="I15" s="148"/>
      <c r="J15" s="148"/>
      <c r="K15" s="42"/>
    </row>
    <row r="16" spans="2:11" ht="15.75" customHeight="1" x14ac:dyDescent="0.25">
      <c r="B16" s="39"/>
      <c r="C16" s="252" t="s">
        <v>134</v>
      </c>
      <c r="D16" s="253"/>
      <c r="E16" s="137" t="s">
        <v>124</v>
      </c>
      <c r="F16" s="258" t="s">
        <v>189</v>
      </c>
      <c r="G16" s="259"/>
      <c r="H16" s="259"/>
      <c r="I16" s="259"/>
      <c r="J16" s="260"/>
      <c r="K16" s="42"/>
    </row>
    <row r="17" spans="2:11" ht="15.75" x14ac:dyDescent="0.25">
      <c r="B17" s="39"/>
      <c r="C17" s="254"/>
      <c r="D17" s="255"/>
      <c r="E17" s="138" t="s">
        <v>125</v>
      </c>
      <c r="F17" s="261" t="s">
        <v>190</v>
      </c>
      <c r="G17" s="262"/>
      <c r="H17" s="262"/>
      <c r="I17" s="262"/>
      <c r="J17" s="263"/>
      <c r="K17" s="42"/>
    </row>
    <row r="18" spans="2:11" ht="15.75" x14ac:dyDescent="0.25">
      <c r="B18" s="39"/>
      <c r="C18" s="254"/>
      <c r="D18" s="255"/>
      <c r="E18" s="138" t="s">
        <v>126</v>
      </c>
      <c r="F18" s="261" t="s">
        <v>190</v>
      </c>
      <c r="G18" s="262"/>
      <c r="H18" s="262"/>
      <c r="I18" s="262"/>
      <c r="J18" s="263"/>
      <c r="K18" s="42"/>
    </row>
    <row r="19" spans="2:11" ht="15.75" x14ac:dyDescent="0.25">
      <c r="B19" s="39"/>
      <c r="C19" s="254"/>
      <c r="D19" s="255"/>
      <c r="E19" s="138" t="s">
        <v>127</v>
      </c>
      <c r="F19" s="261"/>
      <c r="G19" s="262"/>
      <c r="H19" s="262"/>
      <c r="I19" s="262"/>
      <c r="J19" s="263"/>
      <c r="K19" s="42"/>
    </row>
    <row r="20" spans="2:11" ht="16.5" thickBot="1" x14ac:dyDescent="0.3">
      <c r="B20" s="39"/>
      <c r="C20" s="256"/>
      <c r="D20" s="257"/>
      <c r="E20" s="139" t="s">
        <v>128</v>
      </c>
      <c r="F20" s="264"/>
      <c r="G20" s="265"/>
      <c r="H20" s="265"/>
      <c r="I20" s="265"/>
      <c r="J20" s="266"/>
      <c r="K20" s="42"/>
    </row>
    <row r="21" spans="2:11" ht="16.5" thickBot="1" x14ac:dyDescent="0.3">
      <c r="B21" s="39"/>
      <c r="C21" s="92"/>
      <c r="D21" s="92"/>
      <c r="E21" s="92"/>
      <c r="F21" s="93"/>
      <c r="G21" s="93"/>
      <c r="H21" s="93"/>
      <c r="I21" s="93"/>
      <c r="J21" s="93"/>
      <c r="K21" s="42"/>
    </row>
    <row r="22" spans="2:11" ht="18.95" customHeight="1" thickBot="1" x14ac:dyDescent="0.3">
      <c r="B22" s="39"/>
      <c r="C22" s="247" t="s">
        <v>129</v>
      </c>
      <c r="D22" s="248"/>
      <c r="E22" s="249"/>
      <c r="F22" s="267" t="str">
        <f>'Project Information'!D7</f>
        <v>Louisiana State University</v>
      </c>
      <c r="G22" s="268"/>
      <c r="H22" s="268"/>
      <c r="I22" s="269"/>
      <c r="J22" s="49"/>
      <c r="K22" s="40"/>
    </row>
    <row r="23" spans="2:11" ht="8.1" customHeight="1" thickBot="1" x14ac:dyDescent="0.3">
      <c r="B23" s="39"/>
      <c r="C23" s="49"/>
      <c r="D23" s="49"/>
      <c r="E23" s="49"/>
      <c r="F23" s="49"/>
      <c r="G23" s="49"/>
      <c r="H23" s="49"/>
      <c r="I23" s="49"/>
      <c r="J23" s="49"/>
      <c r="K23" s="40"/>
    </row>
    <row r="24" spans="2:11" ht="15.75" x14ac:dyDescent="0.25">
      <c r="B24" s="39"/>
      <c r="C24" s="49"/>
      <c r="D24" s="49"/>
      <c r="E24" s="49"/>
      <c r="F24" s="270" t="s">
        <v>135</v>
      </c>
      <c r="G24" s="271"/>
      <c r="H24" s="271"/>
      <c r="I24" s="271"/>
      <c r="J24" s="272"/>
      <c r="K24" s="40"/>
    </row>
    <row r="25" spans="2:11" ht="18.75" customHeight="1" x14ac:dyDescent="0.25">
      <c r="B25" s="39"/>
      <c r="C25" s="250"/>
      <c r="D25" s="250"/>
      <c r="E25" s="250"/>
      <c r="F25" s="85" t="s">
        <v>124</v>
      </c>
      <c r="G25" s="180" t="s">
        <v>125</v>
      </c>
      <c r="H25" s="180" t="s">
        <v>126</v>
      </c>
      <c r="I25" s="180" t="s">
        <v>127</v>
      </c>
      <c r="J25" s="181" t="s">
        <v>128</v>
      </c>
      <c r="K25" s="40"/>
    </row>
    <row r="26" spans="2:11" ht="16.5" thickBot="1" x14ac:dyDescent="0.3">
      <c r="B26" s="39"/>
      <c r="C26" s="251"/>
      <c r="D26" s="251"/>
      <c r="E26" s="251"/>
      <c r="F26" s="135">
        <v>1000</v>
      </c>
      <c r="G26" s="136">
        <v>2000</v>
      </c>
      <c r="H26" s="136">
        <v>5000</v>
      </c>
      <c r="I26" s="136"/>
      <c r="J26" s="136"/>
      <c r="K26" s="42"/>
    </row>
    <row r="27" spans="2:11" ht="9" customHeight="1" thickBot="1" x14ac:dyDescent="0.3">
      <c r="B27" s="39"/>
      <c r="C27" s="146"/>
      <c r="D27" s="146"/>
      <c r="E27" s="146"/>
      <c r="F27" s="148"/>
      <c r="G27" s="148"/>
      <c r="H27" s="148"/>
      <c r="I27" s="148"/>
      <c r="J27" s="148"/>
      <c r="K27" s="42"/>
    </row>
    <row r="28" spans="2:11" ht="15.75" customHeight="1" x14ac:dyDescent="0.25">
      <c r="B28" s="39"/>
      <c r="C28" s="252" t="s">
        <v>134</v>
      </c>
      <c r="D28" s="253"/>
      <c r="E28" s="137" t="s">
        <v>124</v>
      </c>
      <c r="F28" s="258" t="s">
        <v>190</v>
      </c>
      <c r="G28" s="259"/>
      <c r="H28" s="259"/>
      <c r="I28" s="259"/>
      <c r="J28" s="260"/>
      <c r="K28" s="42"/>
    </row>
    <row r="29" spans="2:11" ht="15.75" x14ac:dyDescent="0.25">
      <c r="B29" s="39"/>
      <c r="C29" s="254"/>
      <c r="D29" s="255"/>
      <c r="E29" s="138" t="s">
        <v>125</v>
      </c>
      <c r="F29" s="261" t="s">
        <v>190</v>
      </c>
      <c r="G29" s="262"/>
      <c r="H29" s="262"/>
      <c r="I29" s="262"/>
      <c r="J29" s="263"/>
      <c r="K29" s="42"/>
    </row>
    <row r="30" spans="2:11" ht="15.75" x14ac:dyDescent="0.25">
      <c r="B30" s="39"/>
      <c r="C30" s="254"/>
      <c r="D30" s="255"/>
      <c r="E30" s="138" t="s">
        <v>126</v>
      </c>
      <c r="F30" s="261" t="s">
        <v>191</v>
      </c>
      <c r="G30" s="262"/>
      <c r="H30" s="262"/>
      <c r="I30" s="262"/>
      <c r="J30" s="263"/>
      <c r="K30" s="42"/>
    </row>
    <row r="31" spans="2:11" ht="15.75" x14ac:dyDescent="0.25">
      <c r="B31" s="39"/>
      <c r="C31" s="254"/>
      <c r="D31" s="255"/>
      <c r="E31" s="138" t="s">
        <v>127</v>
      </c>
      <c r="F31" s="261"/>
      <c r="G31" s="262"/>
      <c r="H31" s="262"/>
      <c r="I31" s="262"/>
      <c r="J31" s="263"/>
      <c r="K31" s="42"/>
    </row>
    <row r="32" spans="2:11" ht="16.5" thickBot="1" x14ac:dyDescent="0.3">
      <c r="B32" s="39"/>
      <c r="C32" s="256"/>
      <c r="D32" s="257"/>
      <c r="E32" s="139" t="s">
        <v>128</v>
      </c>
      <c r="F32" s="264"/>
      <c r="G32" s="265"/>
      <c r="H32" s="265"/>
      <c r="I32" s="265"/>
      <c r="J32" s="266"/>
      <c r="K32" s="42"/>
    </row>
    <row r="33" spans="2:11" ht="16.5" thickBot="1" x14ac:dyDescent="0.3">
      <c r="B33" s="39"/>
      <c r="C33" s="92"/>
      <c r="D33" s="92"/>
      <c r="E33" s="92"/>
      <c r="F33" s="93"/>
      <c r="G33" s="93"/>
      <c r="H33" s="93"/>
      <c r="I33" s="93"/>
      <c r="J33" s="93"/>
      <c r="K33" s="42"/>
    </row>
    <row r="34" spans="2:11" ht="18.95" customHeight="1" thickBot="1" x14ac:dyDescent="0.3">
      <c r="B34" s="39"/>
      <c r="C34" s="247" t="s">
        <v>130</v>
      </c>
      <c r="D34" s="248"/>
      <c r="E34" s="249"/>
      <c r="F34" s="267" t="str">
        <f>'Project Information'!D8</f>
        <v>University of Texas at Arlington</v>
      </c>
      <c r="G34" s="268"/>
      <c r="H34" s="268"/>
      <c r="I34" s="269"/>
      <c r="J34" s="49"/>
      <c r="K34" s="40"/>
    </row>
    <row r="35" spans="2:11" ht="8.1" customHeight="1" thickBot="1" x14ac:dyDescent="0.3">
      <c r="B35" s="39"/>
      <c r="C35" s="49"/>
      <c r="D35" s="49"/>
      <c r="E35" s="49"/>
      <c r="F35" s="49"/>
      <c r="G35" s="49"/>
      <c r="H35" s="49"/>
      <c r="I35" s="49"/>
      <c r="J35" s="49"/>
      <c r="K35" s="40"/>
    </row>
    <row r="36" spans="2:11" ht="15.75" x14ac:dyDescent="0.25">
      <c r="B36" s="39"/>
      <c r="C36" s="49"/>
      <c r="D36" s="49"/>
      <c r="E36" s="49"/>
      <c r="F36" s="270" t="s">
        <v>135</v>
      </c>
      <c r="G36" s="271"/>
      <c r="H36" s="271"/>
      <c r="I36" s="271"/>
      <c r="J36" s="272"/>
      <c r="K36" s="40"/>
    </row>
    <row r="37" spans="2:11" ht="18.75" customHeight="1" x14ac:dyDescent="0.25">
      <c r="B37" s="39"/>
      <c r="C37" s="250"/>
      <c r="D37" s="250"/>
      <c r="E37" s="250"/>
      <c r="F37" s="85" t="s">
        <v>124</v>
      </c>
      <c r="G37" s="180" t="s">
        <v>125</v>
      </c>
      <c r="H37" s="180" t="s">
        <v>126</v>
      </c>
      <c r="I37" s="180" t="s">
        <v>127</v>
      </c>
      <c r="J37" s="181" t="s">
        <v>128</v>
      </c>
      <c r="K37" s="40"/>
    </row>
    <row r="38" spans="2:11" ht="16.5" thickBot="1" x14ac:dyDescent="0.3">
      <c r="B38" s="39"/>
      <c r="C38" s="251"/>
      <c r="D38" s="251"/>
      <c r="E38" s="251"/>
      <c r="F38" s="135"/>
      <c r="G38" s="136"/>
      <c r="H38" s="136">
        <v>1000</v>
      </c>
      <c r="I38" s="136"/>
      <c r="J38" s="136"/>
      <c r="K38" s="42"/>
    </row>
    <row r="39" spans="2:11" ht="9" customHeight="1" thickBot="1" x14ac:dyDescent="0.3">
      <c r="B39" s="39"/>
      <c r="C39" s="146"/>
      <c r="D39" s="146"/>
      <c r="E39" s="146"/>
      <c r="F39" s="148"/>
      <c r="G39" s="148"/>
      <c r="H39" s="148"/>
      <c r="I39" s="148"/>
      <c r="J39" s="148"/>
      <c r="K39" s="42"/>
    </row>
    <row r="40" spans="2:11" ht="15.75" customHeight="1" thickBot="1" x14ac:dyDescent="0.3">
      <c r="B40" s="39"/>
      <c r="C40" s="252" t="s">
        <v>134</v>
      </c>
      <c r="D40" s="253"/>
      <c r="E40" s="137" t="s">
        <v>124</v>
      </c>
      <c r="F40" s="258" t="s">
        <v>192</v>
      </c>
      <c r="G40" s="259"/>
      <c r="H40" s="259"/>
      <c r="I40" s="259"/>
      <c r="J40" s="260"/>
      <c r="K40" s="42"/>
    </row>
    <row r="41" spans="2:11" ht="15.75" customHeight="1" x14ac:dyDescent="0.25">
      <c r="B41" s="39"/>
      <c r="C41" s="254"/>
      <c r="D41" s="255"/>
      <c r="E41" s="138" t="s">
        <v>125</v>
      </c>
      <c r="F41" s="258" t="s">
        <v>192</v>
      </c>
      <c r="G41" s="259"/>
      <c r="H41" s="259"/>
      <c r="I41" s="259"/>
      <c r="J41" s="260"/>
      <c r="K41" s="42"/>
    </row>
    <row r="42" spans="2:11" ht="15.75" x14ac:dyDescent="0.25">
      <c r="B42" s="39"/>
      <c r="C42" s="254"/>
      <c r="D42" s="255"/>
      <c r="E42" s="138" t="s">
        <v>126</v>
      </c>
      <c r="F42" s="261" t="s">
        <v>190</v>
      </c>
      <c r="G42" s="262"/>
      <c r="H42" s="262"/>
      <c r="I42" s="262"/>
      <c r="J42" s="263"/>
      <c r="K42" s="42"/>
    </row>
    <row r="43" spans="2:11" ht="15.75" x14ac:dyDescent="0.25">
      <c r="B43" s="39"/>
      <c r="C43" s="254"/>
      <c r="D43" s="255"/>
      <c r="E43" s="138" t="s">
        <v>127</v>
      </c>
      <c r="F43" s="261"/>
      <c r="G43" s="262"/>
      <c r="H43" s="262"/>
      <c r="I43" s="262"/>
      <c r="J43" s="263"/>
      <c r="K43" s="42"/>
    </row>
    <row r="44" spans="2:11" ht="16.5" thickBot="1" x14ac:dyDescent="0.3">
      <c r="B44" s="39"/>
      <c r="C44" s="256"/>
      <c r="D44" s="257"/>
      <c r="E44" s="139" t="s">
        <v>128</v>
      </c>
      <c r="F44" s="264"/>
      <c r="G44" s="265"/>
      <c r="H44" s="265"/>
      <c r="I44" s="265"/>
      <c r="J44" s="266"/>
      <c r="K44" s="42"/>
    </row>
    <row r="45" spans="2:11" ht="16.5" thickBot="1" x14ac:dyDescent="0.3">
      <c r="B45" s="39"/>
      <c r="C45" s="92"/>
      <c r="D45" s="92"/>
      <c r="E45" s="92"/>
      <c r="F45" s="93"/>
      <c r="G45" s="93"/>
      <c r="H45" s="93"/>
      <c r="I45" s="93"/>
      <c r="J45" s="93"/>
      <c r="K45" s="42"/>
    </row>
    <row r="46" spans="2:11" ht="18.95" customHeight="1" thickBot="1" x14ac:dyDescent="0.3">
      <c r="B46" s="39"/>
      <c r="C46" s="247" t="s">
        <v>131</v>
      </c>
      <c r="D46" s="248"/>
      <c r="E46" s="249"/>
      <c r="F46" s="267" t="str">
        <f>'Project Information'!D9</f>
        <v>-</v>
      </c>
      <c r="G46" s="268"/>
      <c r="H46" s="268"/>
      <c r="I46" s="269"/>
      <c r="J46" s="49"/>
      <c r="K46" s="40"/>
    </row>
    <row r="47" spans="2:11" ht="8.1" customHeight="1" thickBot="1" x14ac:dyDescent="0.3">
      <c r="B47" s="39"/>
      <c r="C47" s="49"/>
      <c r="D47" s="49"/>
      <c r="E47" s="49"/>
      <c r="F47" s="49"/>
      <c r="G47" s="49"/>
      <c r="H47" s="49"/>
      <c r="I47" s="49"/>
      <c r="J47" s="49"/>
      <c r="K47" s="40"/>
    </row>
    <row r="48" spans="2:11" ht="15.75" x14ac:dyDescent="0.25">
      <c r="B48" s="39"/>
      <c r="C48" s="49"/>
      <c r="D48" s="49"/>
      <c r="E48" s="49"/>
      <c r="F48" s="270" t="s">
        <v>135</v>
      </c>
      <c r="G48" s="271"/>
      <c r="H48" s="271"/>
      <c r="I48" s="271"/>
      <c r="J48" s="272"/>
      <c r="K48" s="40"/>
    </row>
    <row r="49" spans="2:11" ht="18.75" customHeight="1" x14ac:dyDescent="0.25">
      <c r="B49" s="39"/>
      <c r="C49" s="250"/>
      <c r="D49" s="250"/>
      <c r="E49" s="250"/>
      <c r="F49" s="85" t="s">
        <v>124</v>
      </c>
      <c r="G49" s="180" t="s">
        <v>125</v>
      </c>
      <c r="H49" s="180" t="s">
        <v>126</v>
      </c>
      <c r="I49" s="180" t="s">
        <v>127</v>
      </c>
      <c r="J49" s="181" t="s">
        <v>128</v>
      </c>
      <c r="K49" s="40"/>
    </row>
    <row r="50" spans="2:11" ht="16.5" thickBot="1" x14ac:dyDescent="0.3">
      <c r="B50" s="39"/>
      <c r="C50" s="251"/>
      <c r="D50" s="251"/>
      <c r="E50" s="251"/>
      <c r="F50" s="135"/>
      <c r="G50" s="136"/>
      <c r="H50" s="136"/>
      <c r="I50" s="136"/>
      <c r="J50" s="136"/>
      <c r="K50" s="42"/>
    </row>
    <row r="51" spans="2:11" ht="9" customHeight="1" thickBot="1" x14ac:dyDescent="0.3">
      <c r="B51" s="39"/>
      <c r="C51" s="146"/>
      <c r="D51" s="146"/>
      <c r="E51" s="146"/>
      <c r="F51" s="148"/>
      <c r="G51" s="148"/>
      <c r="H51" s="148"/>
      <c r="I51" s="148"/>
      <c r="J51" s="148"/>
      <c r="K51" s="42"/>
    </row>
    <row r="52" spans="2:11" ht="15.75" customHeight="1" x14ac:dyDescent="0.25">
      <c r="B52" s="39"/>
      <c r="C52" s="252" t="s">
        <v>133</v>
      </c>
      <c r="D52" s="253"/>
      <c r="E52" s="137" t="s">
        <v>124</v>
      </c>
      <c r="F52" s="258"/>
      <c r="G52" s="259"/>
      <c r="H52" s="259"/>
      <c r="I52" s="259"/>
      <c r="J52" s="260"/>
      <c r="K52" s="42"/>
    </row>
    <row r="53" spans="2:11" ht="15.75" x14ac:dyDescent="0.25">
      <c r="B53" s="39"/>
      <c r="C53" s="254"/>
      <c r="D53" s="255"/>
      <c r="E53" s="138" t="s">
        <v>125</v>
      </c>
      <c r="F53" s="261"/>
      <c r="G53" s="262"/>
      <c r="H53" s="262"/>
      <c r="I53" s="262"/>
      <c r="J53" s="263"/>
      <c r="K53" s="42"/>
    </row>
    <row r="54" spans="2:11" ht="15.75" x14ac:dyDescent="0.25">
      <c r="B54" s="39"/>
      <c r="C54" s="254"/>
      <c r="D54" s="255"/>
      <c r="E54" s="138" t="s">
        <v>126</v>
      </c>
      <c r="F54" s="261"/>
      <c r="G54" s="262"/>
      <c r="H54" s="262"/>
      <c r="I54" s="262"/>
      <c r="J54" s="263"/>
      <c r="K54" s="42"/>
    </row>
    <row r="55" spans="2:11" ht="15.75" x14ac:dyDescent="0.25">
      <c r="B55" s="39"/>
      <c r="C55" s="254"/>
      <c r="D55" s="255"/>
      <c r="E55" s="138" t="s">
        <v>127</v>
      </c>
      <c r="F55" s="261"/>
      <c r="G55" s="262"/>
      <c r="H55" s="262"/>
      <c r="I55" s="262"/>
      <c r="J55" s="263"/>
      <c r="K55" s="42"/>
    </row>
    <row r="56" spans="2:11" ht="16.5" thickBot="1" x14ac:dyDescent="0.3">
      <c r="B56" s="39"/>
      <c r="C56" s="256"/>
      <c r="D56" s="257"/>
      <c r="E56" s="139" t="s">
        <v>128</v>
      </c>
      <c r="F56" s="264"/>
      <c r="G56" s="265"/>
      <c r="H56" s="265"/>
      <c r="I56" s="265"/>
      <c r="J56" s="266"/>
      <c r="K56" s="42"/>
    </row>
    <row r="57" spans="2:11" ht="16.5" thickBot="1" x14ac:dyDescent="0.3">
      <c r="B57" s="39"/>
      <c r="C57" s="92"/>
      <c r="D57" s="92"/>
      <c r="E57" s="92"/>
      <c r="F57" s="93"/>
      <c r="G57" s="93"/>
      <c r="H57" s="93"/>
      <c r="I57" s="93"/>
      <c r="J57" s="93"/>
      <c r="K57" s="42"/>
    </row>
    <row r="58" spans="2:11" ht="18.95" customHeight="1" thickBot="1" x14ac:dyDescent="0.3">
      <c r="B58" s="39"/>
      <c r="C58" s="247" t="s">
        <v>132</v>
      </c>
      <c r="D58" s="248"/>
      <c r="E58" s="249"/>
      <c r="F58" s="267" t="str">
        <f>'Project Information'!D10</f>
        <v>-</v>
      </c>
      <c r="G58" s="268"/>
      <c r="H58" s="268"/>
      <c r="I58" s="269"/>
      <c r="J58" s="49"/>
      <c r="K58" s="40"/>
    </row>
    <row r="59" spans="2:11" ht="8.1" customHeight="1" thickBot="1" x14ac:dyDescent="0.3">
      <c r="B59" s="39"/>
      <c r="C59" s="49"/>
      <c r="D59" s="49"/>
      <c r="E59" s="49"/>
      <c r="F59" s="49"/>
      <c r="G59" s="49"/>
      <c r="H59" s="49"/>
      <c r="I59" s="49"/>
      <c r="J59" s="49"/>
      <c r="K59" s="40"/>
    </row>
    <row r="60" spans="2:11" ht="15.75" x14ac:dyDescent="0.25">
      <c r="B60" s="39"/>
      <c r="C60" s="49"/>
      <c r="D60" s="49"/>
      <c r="E60" s="49"/>
      <c r="F60" s="270" t="s">
        <v>135</v>
      </c>
      <c r="G60" s="271"/>
      <c r="H60" s="271"/>
      <c r="I60" s="271"/>
      <c r="J60" s="272"/>
      <c r="K60" s="40"/>
    </row>
    <row r="61" spans="2:11" ht="18.75" customHeight="1" x14ac:dyDescent="0.25">
      <c r="B61" s="39"/>
      <c r="C61" s="250"/>
      <c r="D61" s="250"/>
      <c r="E61" s="250"/>
      <c r="F61" s="85" t="s">
        <v>124</v>
      </c>
      <c r="G61" s="180" t="s">
        <v>125</v>
      </c>
      <c r="H61" s="180" t="s">
        <v>126</v>
      </c>
      <c r="I61" s="180" t="s">
        <v>127</v>
      </c>
      <c r="J61" s="181" t="s">
        <v>128</v>
      </c>
      <c r="K61" s="40"/>
    </row>
    <row r="62" spans="2:11" ht="16.5" thickBot="1" x14ac:dyDescent="0.3">
      <c r="B62" s="39"/>
      <c r="C62" s="251"/>
      <c r="D62" s="251"/>
      <c r="E62" s="251"/>
      <c r="F62" s="135"/>
      <c r="G62" s="136"/>
      <c r="H62" s="136"/>
      <c r="I62" s="136"/>
      <c r="J62" s="136"/>
      <c r="K62" s="42"/>
    </row>
    <row r="63" spans="2:11" ht="9" customHeight="1" thickBot="1" x14ac:dyDescent="0.3">
      <c r="B63" s="39"/>
      <c r="C63" s="146"/>
      <c r="D63" s="146"/>
      <c r="E63" s="146"/>
      <c r="F63" s="148"/>
      <c r="G63" s="148"/>
      <c r="H63" s="148"/>
      <c r="I63" s="148"/>
      <c r="J63" s="148"/>
      <c r="K63" s="42"/>
    </row>
    <row r="64" spans="2:11" ht="15.75" customHeight="1" x14ac:dyDescent="0.25">
      <c r="B64" s="39"/>
      <c r="C64" s="252" t="s">
        <v>134</v>
      </c>
      <c r="D64" s="253"/>
      <c r="E64" s="137" t="s">
        <v>124</v>
      </c>
      <c r="F64" s="258"/>
      <c r="G64" s="259"/>
      <c r="H64" s="259"/>
      <c r="I64" s="259"/>
      <c r="J64" s="260"/>
      <c r="K64" s="42"/>
    </row>
    <row r="65" spans="1:281" ht="15.75" x14ac:dyDescent="0.25">
      <c r="B65" s="39"/>
      <c r="C65" s="254"/>
      <c r="D65" s="255"/>
      <c r="E65" s="138" t="s">
        <v>125</v>
      </c>
      <c r="F65" s="261"/>
      <c r="G65" s="262"/>
      <c r="H65" s="262"/>
      <c r="I65" s="262"/>
      <c r="J65" s="263"/>
      <c r="K65" s="42"/>
    </row>
    <row r="66" spans="1:281" ht="15.75" x14ac:dyDescent="0.25">
      <c r="B66" s="39"/>
      <c r="C66" s="254"/>
      <c r="D66" s="255"/>
      <c r="E66" s="138" t="s">
        <v>126</v>
      </c>
      <c r="F66" s="261"/>
      <c r="G66" s="262"/>
      <c r="H66" s="262"/>
      <c r="I66" s="262"/>
      <c r="J66" s="263"/>
      <c r="K66" s="42"/>
    </row>
    <row r="67" spans="1:281" ht="15.75" x14ac:dyDescent="0.25">
      <c r="B67" s="39"/>
      <c r="C67" s="254"/>
      <c r="D67" s="255"/>
      <c r="E67" s="138" t="s">
        <v>127</v>
      </c>
      <c r="F67" s="261"/>
      <c r="G67" s="262"/>
      <c r="H67" s="262"/>
      <c r="I67" s="262"/>
      <c r="J67" s="263"/>
      <c r="K67" s="42"/>
    </row>
    <row r="68" spans="1:281" ht="16.5" thickBot="1" x14ac:dyDescent="0.3">
      <c r="B68" s="39"/>
      <c r="C68" s="256"/>
      <c r="D68" s="257"/>
      <c r="E68" s="139" t="s">
        <v>128</v>
      </c>
      <c r="F68" s="264"/>
      <c r="G68" s="265"/>
      <c r="H68" s="265"/>
      <c r="I68" s="265"/>
      <c r="J68" s="266"/>
      <c r="K68" s="42"/>
    </row>
    <row r="69" spans="1:281" s="48" customFormat="1" ht="15" customHeight="1" thickBot="1" x14ac:dyDescent="0.3">
      <c r="A69" s="34"/>
      <c r="B69" s="44"/>
      <c r="C69" s="45"/>
      <c r="D69" s="45"/>
      <c r="E69" s="45"/>
      <c r="F69" s="45"/>
      <c r="G69" s="45"/>
      <c r="H69" s="45"/>
      <c r="I69" s="45"/>
      <c r="J69" s="45"/>
      <c r="K69" s="46"/>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c r="IW69" s="34"/>
      <c r="IX69" s="34"/>
      <c r="IY69" s="34"/>
      <c r="IZ69" s="34"/>
      <c r="JA69" s="34"/>
      <c r="JB69" s="34"/>
      <c r="JC69" s="34"/>
      <c r="JD69" s="34"/>
      <c r="JE69" s="34"/>
      <c r="JF69" s="34"/>
      <c r="JG69" s="34"/>
      <c r="JH69" s="34"/>
      <c r="JI69" s="34"/>
      <c r="JJ69" s="34"/>
      <c r="JK69" s="34"/>
      <c r="JL69" s="34"/>
      <c r="JM69" s="34"/>
      <c r="JN69" s="34"/>
      <c r="JO69" s="34"/>
      <c r="JP69" s="34"/>
      <c r="JQ69" s="34"/>
      <c r="JR69" s="34"/>
      <c r="JS69" s="34"/>
      <c r="JT69" s="34"/>
      <c r="JU69" s="34"/>
    </row>
  </sheetData>
  <sheetProtection algorithmName="SHA-512" hashValue="dqqSEo0n7nlGI94ayQSbc2a0COh91BX3rJn269s5SeLeRCWO0Au2R/grnJD/GBNeOzi/1xeUypNRaSAIGGrIjg==" saltValue="J0R6svEW7zrhSd5OSPzVEA==" spinCount="100000" sheet="1" formatCells="0" formatColumns="0" formatRows="0" insertColumns="0" insertRows="0" insertHyperlinks="0" selectLockedCells="1" sort="0" autoFilter="0" pivotTables="0"/>
  <mergeCells count="55">
    <mergeCell ref="C10:E10"/>
    <mergeCell ref="C13:E13"/>
    <mergeCell ref="C14:E14"/>
    <mergeCell ref="C16:D20"/>
    <mergeCell ref="F16:J16"/>
    <mergeCell ref="F17:J17"/>
    <mergeCell ref="F18:J18"/>
    <mergeCell ref="F19:J19"/>
    <mergeCell ref="F20:J20"/>
    <mergeCell ref="F10:I10"/>
    <mergeCell ref="F22:I22"/>
    <mergeCell ref="F12:J12"/>
    <mergeCell ref="C22:E22"/>
    <mergeCell ref="C25:E25"/>
    <mergeCell ref="C26:E26"/>
    <mergeCell ref="F24:J24"/>
    <mergeCell ref="C28:D32"/>
    <mergeCell ref="F28:J28"/>
    <mergeCell ref="F29:J29"/>
    <mergeCell ref="F30:J30"/>
    <mergeCell ref="F31:J31"/>
    <mergeCell ref="F32:J32"/>
    <mergeCell ref="C34:E34"/>
    <mergeCell ref="C37:E37"/>
    <mergeCell ref="C38:E38"/>
    <mergeCell ref="C40:D44"/>
    <mergeCell ref="F40:J40"/>
    <mergeCell ref="F41:J41"/>
    <mergeCell ref="F42:J42"/>
    <mergeCell ref="F43:J43"/>
    <mergeCell ref="F44:J44"/>
    <mergeCell ref="F34:I34"/>
    <mergeCell ref="F36:J36"/>
    <mergeCell ref="C46:E46"/>
    <mergeCell ref="C49:E49"/>
    <mergeCell ref="C50:E50"/>
    <mergeCell ref="C52:D56"/>
    <mergeCell ref="F52:J52"/>
    <mergeCell ref="F53:J53"/>
    <mergeCell ref="F54:J54"/>
    <mergeCell ref="F55:J55"/>
    <mergeCell ref="F56:J56"/>
    <mergeCell ref="F46:I46"/>
    <mergeCell ref="F48:J48"/>
    <mergeCell ref="C58:E58"/>
    <mergeCell ref="C61:E61"/>
    <mergeCell ref="C62:E62"/>
    <mergeCell ref="C64:D68"/>
    <mergeCell ref="F64:J64"/>
    <mergeCell ref="F65:J65"/>
    <mergeCell ref="F66:J66"/>
    <mergeCell ref="F67:J67"/>
    <mergeCell ref="F68:J68"/>
    <mergeCell ref="F58:I58"/>
    <mergeCell ref="F60:J60"/>
  </mergeCells>
  <conditionalFormatting sqref="I4:I8">
    <cfRule type="cellIs" dxfId="10" priority="6" operator="between">
      <formula>0.05001</formula>
      <formula>0.24999</formula>
    </cfRule>
    <cfRule type="cellIs" dxfId="9" priority="7" operator="lessThan">
      <formula>-0.24999</formula>
    </cfRule>
    <cfRule type="cellIs" dxfId="8" priority="8" operator="equal">
      <formula>"-"</formula>
    </cfRule>
    <cfRule type="cellIs" dxfId="7" priority="9" operator="greaterThan">
      <formula>0.24999</formula>
    </cfRule>
    <cfRule type="cellIs" dxfId="6" priority="10" operator="between">
      <formula>-0.04999</formula>
      <formula>0.05001</formula>
    </cfRule>
    <cfRule type="cellIs" dxfId="5" priority="11" operator="between">
      <formula>-0.05</formula>
      <formula>-0.24999</formula>
    </cfRule>
  </conditionalFormatting>
  <conditionalFormatting sqref="D6">
    <cfRule type="cellIs" dxfId="4" priority="1" operator="between">
      <formula>0.05001</formula>
      <formula>0.24999</formula>
    </cfRule>
    <cfRule type="cellIs" dxfId="3" priority="2" operator="lessThan">
      <formula>-0.24999</formula>
    </cfRule>
    <cfRule type="cellIs" dxfId="2" priority="3" operator="greaterThan">
      <formula>0.24999</formula>
    </cfRule>
    <cfRule type="cellIs" dxfId="1" priority="4" operator="between">
      <formula>-0.04999</formula>
      <formula>0.05001</formula>
    </cfRule>
    <cfRule type="cellIs" dxfId="0" priority="5" operator="between">
      <formula>-0.05</formula>
      <formula>-0.24999</formula>
    </cfRule>
  </conditionalFormatting>
  <pageMargins left="0.7" right="0.7" top="0.75" bottom="0.75" header="0.3" footer="0.3"/>
  <pageSetup scale="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B212"/>
  <sheetViews>
    <sheetView zoomScale="70" zoomScaleNormal="70" workbookViewId="0">
      <selection activeCell="J147" sqref="J147"/>
    </sheetView>
  </sheetViews>
  <sheetFormatPr defaultRowHeight="15" x14ac:dyDescent="0.25"/>
  <cols>
    <col min="1" max="2" width="3.7109375" style="34" customWidth="1"/>
    <col min="3" max="3" width="19" style="34" customWidth="1"/>
    <col min="4" max="4" width="4.28515625" style="34" customWidth="1"/>
    <col min="5" max="5" width="4.85546875" style="34" customWidth="1"/>
    <col min="6" max="6" width="72.28515625" style="34" customWidth="1"/>
    <col min="7" max="7" width="14.42578125" style="34" customWidth="1"/>
    <col min="8" max="12" width="9.7109375" style="34" customWidth="1"/>
    <col min="13" max="13" width="3.7109375" style="34" customWidth="1"/>
    <col min="14" max="16384" width="9.140625" style="34"/>
  </cols>
  <sheetData>
    <row r="1" spans="2:13" ht="15" customHeight="1" thickBot="1" x14ac:dyDescent="0.3"/>
    <row r="2" spans="2:13" ht="15" customHeight="1" thickBot="1" x14ac:dyDescent="0.3">
      <c r="B2" s="35"/>
      <c r="C2" s="36"/>
      <c r="D2" s="36"/>
      <c r="E2" s="36"/>
      <c r="F2" s="36"/>
      <c r="G2" s="36"/>
      <c r="H2" s="36"/>
      <c r="I2" s="36"/>
      <c r="J2" s="36"/>
      <c r="K2" s="36"/>
      <c r="L2" s="36"/>
      <c r="M2" s="37"/>
    </row>
    <row r="3" spans="2:13" ht="18.95" customHeight="1" thickBot="1" x14ac:dyDescent="0.3">
      <c r="B3" s="39"/>
      <c r="C3" s="308" t="s">
        <v>78</v>
      </c>
      <c r="D3" s="309"/>
      <c r="E3" s="310"/>
      <c r="F3" s="99" t="s">
        <v>85</v>
      </c>
      <c r="G3" s="98"/>
      <c r="H3" s="98"/>
      <c r="I3" s="49"/>
      <c r="J3" s="49"/>
      <c r="K3" s="49"/>
      <c r="L3" s="49"/>
      <c r="M3" s="40"/>
    </row>
    <row r="4" spans="2:13" ht="8.1" customHeight="1" thickBot="1" x14ac:dyDescent="0.3">
      <c r="B4" s="39"/>
      <c r="C4" s="49"/>
      <c r="D4" s="49"/>
      <c r="E4" s="49"/>
      <c r="F4" s="49"/>
      <c r="G4" s="49"/>
      <c r="H4" s="49"/>
      <c r="I4" s="49"/>
      <c r="J4" s="49"/>
      <c r="K4" s="49"/>
      <c r="L4" s="49"/>
      <c r="M4" s="40"/>
    </row>
    <row r="5" spans="2:13" ht="39.950000000000003" customHeight="1" thickBot="1" x14ac:dyDescent="0.3">
      <c r="B5" s="39"/>
      <c r="C5" s="301" t="s">
        <v>65</v>
      </c>
      <c r="D5" s="302"/>
      <c r="E5" s="303"/>
      <c r="F5" s="301" t="s">
        <v>75</v>
      </c>
      <c r="G5" s="311"/>
      <c r="H5" s="186" t="s">
        <v>136</v>
      </c>
      <c r="I5" s="133" t="s">
        <v>137</v>
      </c>
      <c r="J5" s="133" t="s">
        <v>138</v>
      </c>
      <c r="K5" s="133" t="s">
        <v>139</v>
      </c>
      <c r="L5" s="134" t="s">
        <v>140</v>
      </c>
      <c r="M5" s="40"/>
    </row>
    <row r="6" spans="2:13" ht="15.75" customHeight="1" x14ac:dyDescent="0.25">
      <c r="B6" s="39"/>
      <c r="C6" s="273" t="s">
        <v>76</v>
      </c>
      <c r="D6" s="274"/>
      <c r="E6" s="274"/>
      <c r="F6" s="291" t="s">
        <v>141</v>
      </c>
      <c r="G6" s="292"/>
      <c r="H6" s="113">
        <f t="shared" ref="H6:L15" si="0">SUM(H41,H76,H111,H146,H181)</f>
        <v>0</v>
      </c>
      <c r="I6" s="113">
        <f t="shared" si="0"/>
        <v>1</v>
      </c>
      <c r="J6" s="113">
        <f t="shared" si="0"/>
        <v>0</v>
      </c>
      <c r="K6" s="113">
        <f t="shared" si="0"/>
        <v>0</v>
      </c>
      <c r="L6" s="114">
        <f t="shared" si="0"/>
        <v>0</v>
      </c>
      <c r="M6" s="42"/>
    </row>
    <row r="7" spans="2:13" ht="15.75" customHeight="1" x14ac:dyDescent="0.25">
      <c r="B7" s="39"/>
      <c r="C7" s="275"/>
      <c r="D7" s="276"/>
      <c r="E7" s="276"/>
      <c r="F7" s="293" t="s">
        <v>142</v>
      </c>
      <c r="G7" s="294"/>
      <c r="H7" s="157">
        <f t="shared" si="0"/>
        <v>0</v>
      </c>
      <c r="I7" s="157">
        <f t="shared" si="0"/>
        <v>0</v>
      </c>
      <c r="J7" s="157">
        <f t="shared" si="0"/>
        <v>1</v>
      </c>
      <c r="K7" s="157">
        <f t="shared" si="0"/>
        <v>0</v>
      </c>
      <c r="L7" s="158">
        <f t="shared" si="0"/>
        <v>0</v>
      </c>
      <c r="M7" s="42"/>
    </row>
    <row r="8" spans="2:13" ht="15.75" customHeight="1" x14ac:dyDescent="0.25">
      <c r="B8" s="39"/>
      <c r="C8" s="275"/>
      <c r="D8" s="276"/>
      <c r="E8" s="276"/>
      <c r="F8" s="279" t="s">
        <v>143</v>
      </c>
      <c r="G8" s="280"/>
      <c r="H8" s="157">
        <f t="shared" si="0"/>
        <v>0</v>
      </c>
      <c r="I8" s="157">
        <f t="shared" si="0"/>
        <v>1</v>
      </c>
      <c r="J8" s="157">
        <f t="shared" si="0"/>
        <v>0</v>
      </c>
      <c r="K8" s="157">
        <f t="shared" si="0"/>
        <v>0</v>
      </c>
      <c r="L8" s="158">
        <f t="shared" si="0"/>
        <v>0</v>
      </c>
      <c r="M8" s="42"/>
    </row>
    <row r="9" spans="2:13" ht="18" customHeight="1" x14ac:dyDescent="0.25">
      <c r="B9" s="39"/>
      <c r="C9" s="275"/>
      <c r="D9" s="276"/>
      <c r="E9" s="276"/>
      <c r="F9" s="279" t="s">
        <v>80</v>
      </c>
      <c r="G9" s="280"/>
      <c r="H9" s="157">
        <f t="shared" si="0"/>
        <v>2</v>
      </c>
      <c r="I9" s="157">
        <f t="shared" si="0"/>
        <v>10</v>
      </c>
      <c r="J9" s="157">
        <f t="shared" si="0"/>
        <v>11</v>
      </c>
      <c r="K9" s="157">
        <f t="shared" si="0"/>
        <v>0</v>
      </c>
      <c r="L9" s="158">
        <f t="shared" si="0"/>
        <v>0</v>
      </c>
      <c r="M9" s="42"/>
    </row>
    <row r="10" spans="2:13" ht="15.75" customHeight="1" x14ac:dyDescent="0.25">
      <c r="B10" s="39"/>
      <c r="C10" s="275"/>
      <c r="D10" s="276"/>
      <c r="E10" s="276"/>
      <c r="F10" s="279" t="s">
        <v>81</v>
      </c>
      <c r="G10" s="280"/>
      <c r="H10" s="157">
        <f t="shared" si="0"/>
        <v>1</v>
      </c>
      <c r="I10" s="157">
        <f t="shared" si="0"/>
        <v>5</v>
      </c>
      <c r="J10" s="157">
        <f t="shared" si="0"/>
        <v>8</v>
      </c>
      <c r="K10" s="157">
        <f t="shared" si="0"/>
        <v>0</v>
      </c>
      <c r="L10" s="158">
        <f t="shared" si="0"/>
        <v>0</v>
      </c>
      <c r="M10" s="42"/>
    </row>
    <row r="11" spans="2:13" ht="15.75" x14ac:dyDescent="0.25">
      <c r="B11" s="39"/>
      <c r="C11" s="275"/>
      <c r="D11" s="276"/>
      <c r="E11" s="276"/>
      <c r="F11" s="279" t="s">
        <v>86</v>
      </c>
      <c r="G11" s="280"/>
      <c r="H11" s="157">
        <f t="shared" si="0"/>
        <v>1</v>
      </c>
      <c r="I11" s="157">
        <f t="shared" si="0"/>
        <v>5</v>
      </c>
      <c r="J11" s="157">
        <f t="shared" si="0"/>
        <v>3</v>
      </c>
      <c r="K11" s="157">
        <f t="shared" si="0"/>
        <v>0</v>
      </c>
      <c r="L11" s="158">
        <f t="shared" si="0"/>
        <v>0</v>
      </c>
      <c r="M11" s="42"/>
    </row>
    <row r="12" spans="2:13" ht="15.75" customHeight="1" x14ac:dyDescent="0.25">
      <c r="B12" s="39"/>
      <c r="C12" s="275"/>
      <c r="D12" s="276"/>
      <c r="E12" s="276"/>
      <c r="F12" s="279" t="s">
        <v>79</v>
      </c>
      <c r="G12" s="280"/>
      <c r="H12" s="157">
        <f t="shared" si="0"/>
        <v>2</v>
      </c>
      <c r="I12" s="157">
        <f t="shared" si="0"/>
        <v>3</v>
      </c>
      <c r="J12" s="157">
        <f t="shared" si="0"/>
        <v>9</v>
      </c>
      <c r="K12" s="157">
        <f t="shared" si="0"/>
        <v>0</v>
      </c>
      <c r="L12" s="158">
        <f t="shared" si="0"/>
        <v>0</v>
      </c>
      <c r="M12" s="42"/>
    </row>
    <row r="13" spans="2:13" ht="15.75" x14ac:dyDescent="0.25">
      <c r="B13" s="39"/>
      <c r="C13" s="275"/>
      <c r="D13" s="276"/>
      <c r="E13" s="276"/>
      <c r="F13" s="279" t="s">
        <v>81</v>
      </c>
      <c r="G13" s="280"/>
      <c r="H13" s="157">
        <f t="shared" si="0"/>
        <v>0</v>
      </c>
      <c r="I13" s="157">
        <f t="shared" si="0"/>
        <v>0</v>
      </c>
      <c r="J13" s="157">
        <f t="shared" si="0"/>
        <v>5</v>
      </c>
      <c r="K13" s="157">
        <f t="shared" si="0"/>
        <v>0</v>
      </c>
      <c r="L13" s="158">
        <f t="shared" si="0"/>
        <v>0</v>
      </c>
      <c r="M13" s="42"/>
    </row>
    <row r="14" spans="2:13" ht="20.25" customHeight="1" x14ac:dyDescent="0.25">
      <c r="B14" s="39"/>
      <c r="C14" s="275"/>
      <c r="D14" s="276"/>
      <c r="E14" s="276"/>
      <c r="F14" s="279" t="s">
        <v>158</v>
      </c>
      <c r="G14" s="280"/>
      <c r="H14" s="157">
        <f t="shared" si="0"/>
        <v>1</v>
      </c>
      <c r="I14" s="157">
        <f t="shared" si="0"/>
        <v>2</v>
      </c>
      <c r="J14" s="157">
        <f t="shared" si="0"/>
        <v>3</v>
      </c>
      <c r="K14" s="157">
        <f t="shared" si="0"/>
        <v>0</v>
      </c>
      <c r="L14" s="158">
        <f t="shared" si="0"/>
        <v>0</v>
      </c>
      <c r="M14" s="42"/>
    </row>
    <row r="15" spans="2:13" ht="18.75" customHeight="1" thickBot="1" x14ac:dyDescent="0.3">
      <c r="B15" s="39"/>
      <c r="C15" s="277"/>
      <c r="D15" s="278"/>
      <c r="E15" s="278"/>
      <c r="F15" s="281" t="s">
        <v>82</v>
      </c>
      <c r="G15" s="282"/>
      <c r="H15" s="159">
        <f t="shared" si="0"/>
        <v>1</v>
      </c>
      <c r="I15" s="159">
        <f t="shared" si="0"/>
        <v>1</v>
      </c>
      <c r="J15" s="159">
        <f t="shared" si="0"/>
        <v>1</v>
      </c>
      <c r="K15" s="159">
        <f t="shared" si="0"/>
        <v>0</v>
      </c>
      <c r="L15" s="160">
        <f t="shared" si="0"/>
        <v>0</v>
      </c>
      <c r="M15" s="42"/>
    </row>
    <row r="16" spans="2:13" ht="35.25" customHeight="1" x14ac:dyDescent="0.25">
      <c r="B16" s="39"/>
      <c r="C16" s="273" t="s">
        <v>77</v>
      </c>
      <c r="D16" s="274"/>
      <c r="E16" s="274"/>
      <c r="F16" s="285" t="s">
        <v>83</v>
      </c>
      <c r="G16" s="286"/>
      <c r="H16" s="113">
        <f t="shared" ref="H16:L25" si="1">SUM(H51,H86,H121,H156,H191)</f>
        <v>0</v>
      </c>
      <c r="I16" s="113">
        <f t="shared" si="1"/>
        <v>1</v>
      </c>
      <c r="J16" s="113">
        <f t="shared" si="1"/>
        <v>2</v>
      </c>
      <c r="K16" s="113">
        <f t="shared" si="1"/>
        <v>0</v>
      </c>
      <c r="L16" s="114">
        <f t="shared" si="1"/>
        <v>0</v>
      </c>
      <c r="M16" s="42"/>
    </row>
    <row r="17" spans="2:13" ht="33" customHeight="1" x14ac:dyDescent="0.25">
      <c r="B17" s="39"/>
      <c r="C17" s="275"/>
      <c r="D17" s="276"/>
      <c r="E17" s="276"/>
      <c r="F17" s="279" t="s">
        <v>84</v>
      </c>
      <c r="G17" s="280"/>
      <c r="H17" s="157">
        <f t="shared" si="1"/>
        <v>0</v>
      </c>
      <c r="I17" s="157">
        <f t="shared" si="1"/>
        <v>0</v>
      </c>
      <c r="J17" s="157">
        <f t="shared" si="1"/>
        <v>0</v>
      </c>
      <c r="K17" s="157">
        <f t="shared" si="1"/>
        <v>0</v>
      </c>
      <c r="L17" s="158">
        <f t="shared" si="1"/>
        <v>0</v>
      </c>
      <c r="M17" s="42"/>
    </row>
    <row r="18" spans="2:13" ht="21.75" customHeight="1" thickBot="1" x14ac:dyDescent="0.3">
      <c r="B18" s="39"/>
      <c r="C18" s="277"/>
      <c r="D18" s="278"/>
      <c r="E18" s="278"/>
      <c r="F18" s="281" t="s">
        <v>74</v>
      </c>
      <c r="G18" s="282"/>
      <c r="H18" s="189">
        <f t="shared" si="1"/>
        <v>0</v>
      </c>
      <c r="I18" s="189">
        <f t="shared" si="1"/>
        <v>5000</v>
      </c>
      <c r="J18" s="189">
        <f t="shared" si="1"/>
        <v>10000</v>
      </c>
      <c r="K18" s="189">
        <f t="shared" si="1"/>
        <v>0</v>
      </c>
      <c r="L18" s="190">
        <f t="shared" si="1"/>
        <v>0</v>
      </c>
      <c r="M18" s="42"/>
    </row>
    <row r="19" spans="2:13" ht="18" customHeight="1" x14ac:dyDescent="0.25">
      <c r="B19" s="39"/>
      <c r="C19" s="273" t="s">
        <v>110</v>
      </c>
      <c r="D19" s="274"/>
      <c r="E19" s="274"/>
      <c r="F19" s="285" t="s">
        <v>148</v>
      </c>
      <c r="G19" s="286"/>
      <c r="H19" s="113">
        <f t="shared" si="1"/>
        <v>0</v>
      </c>
      <c r="I19" s="113">
        <f t="shared" si="1"/>
        <v>0</v>
      </c>
      <c r="J19" s="113">
        <f t="shared" si="1"/>
        <v>1</v>
      </c>
      <c r="K19" s="113">
        <f t="shared" si="1"/>
        <v>0</v>
      </c>
      <c r="L19" s="114">
        <f t="shared" si="1"/>
        <v>0</v>
      </c>
      <c r="M19" s="42"/>
    </row>
    <row r="20" spans="2:13" ht="15.75" x14ac:dyDescent="0.25">
      <c r="B20" s="39"/>
      <c r="C20" s="275"/>
      <c r="D20" s="276"/>
      <c r="E20" s="276"/>
      <c r="F20" s="279" t="s">
        <v>73</v>
      </c>
      <c r="G20" s="280"/>
      <c r="H20" s="157">
        <f t="shared" si="1"/>
        <v>0</v>
      </c>
      <c r="I20" s="157">
        <f t="shared" si="1"/>
        <v>0</v>
      </c>
      <c r="J20" s="157">
        <f t="shared" si="1"/>
        <v>25</v>
      </c>
      <c r="K20" s="157">
        <f t="shared" si="1"/>
        <v>0</v>
      </c>
      <c r="L20" s="158">
        <f t="shared" si="1"/>
        <v>0</v>
      </c>
      <c r="M20" s="42"/>
    </row>
    <row r="21" spans="2:13" ht="15.75" x14ac:dyDescent="0.25">
      <c r="B21" s="39"/>
      <c r="C21" s="275"/>
      <c r="D21" s="276"/>
      <c r="E21" s="276"/>
      <c r="F21" s="279" t="s">
        <v>87</v>
      </c>
      <c r="G21" s="280"/>
      <c r="H21" s="157">
        <f t="shared" si="1"/>
        <v>0</v>
      </c>
      <c r="I21" s="157">
        <f t="shared" si="1"/>
        <v>0</v>
      </c>
      <c r="J21" s="157">
        <f t="shared" si="1"/>
        <v>1</v>
      </c>
      <c r="K21" s="157">
        <f t="shared" si="1"/>
        <v>0</v>
      </c>
      <c r="L21" s="158">
        <f t="shared" si="1"/>
        <v>0</v>
      </c>
      <c r="M21" s="42"/>
    </row>
    <row r="22" spans="2:13" ht="16.5" thickBot="1" x14ac:dyDescent="0.3">
      <c r="B22" s="39"/>
      <c r="C22" s="275"/>
      <c r="D22" s="276"/>
      <c r="E22" s="276"/>
      <c r="F22" s="279" t="s">
        <v>144</v>
      </c>
      <c r="G22" s="280"/>
      <c r="H22" s="157">
        <f t="shared" si="1"/>
        <v>0</v>
      </c>
      <c r="I22" s="157">
        <f t="shared" si="1"/>
        <v>0</v>
      </c>
      <c r="J22" s="157">
        <f t="shared" si="1"/>
        <v>1</v>
      </c>
      <c r="K22" s="157">
        <f t="shared" si="1"/>
        <v>0</v>
      </c>
      <c r="L22" s="158">
        <f t="shared" si="1"/>
        <v>0</v>
      </c>
      <c r="M22" s="42"/>
    </row>
    <row r="23" spans="2:13" ht="15.75" x14ac:dyDescent="0.25">
      <c r="B23" s="39"/>
      <c r="C23" s="275"/>
      <c r="D23" s="276"/>
      <c r="E23" s="276"/>
      <c r="F23" s="279" t="s">
        <v>147</v>
      </c>
      <c r="G23" s="280"/>
      <c r="H23" s="113">
        <f t="shared" si="1"/>
        <v>0</v>
      </c>
      <c r="I23" s="113">
        <f t="shared" si="1"/>
        <v>0</v>
      </c>
      <c r="J23" s="113">
        <f t="shared" si="1"/>
        <v>25</v>
      </c>
      <c r="K23" s="113">
        <f t="shared" si="1"/>
        <v>0</v>
      </c>
      <c r="L23" s="114">
        <f t="shared" si="1"/>
        <v>0</v>
      </c>
      <c r="M23" s="42"/>
    </row>
    <row r="24" spans="2:13" ht="31.5" customHeight="1" x14ac:dyDescent="0.25">
      <c r="B24" s="39"/>
      <c r="C24" s="275"/>
      <c r="D24" s="276"/>
      <c r="E24" s="276"/>
      <c r="F24" s="283" t="s">
        <v>159</v>
      </c>
      <c r="G24" s="284"/>
      <c r="H24" s="157">
        <f t="shared" si="1"/>
        <v>0</v>
      </c>
      <c r="I24" s="157">
        <f t="shared" si="1"/>
        <v>4</v>
      </c>
      <c r="J24" s="157">
        <f t="shared" si="1"/>
        <v>6</v>
      </c>
      <c r="K24" s="157">
        <f t="shared" si="1"/>
        <v>0</v>
      </c>
      <c r="L24" s="158">
        <f t="shared" si="1"/>
        <v>0</v>
      </c>
      <c r="M24" s="42"/>
    </row>
    <row r="25" spans="2:13" ht="16.5" thickBot="1" x14ac:dyDescent="0.3">
      <c r="B25" s="39"/>
      <c r="C25" s="275"/>
      <c r="D25" s="276"/>
      <c r="E25" s="276"/>
      <c r="F25" s="283" t="s">
        <v>151</v>
      </c>
      <c r="G25" s="284"/>
      <c r="H25" s="187">
        <f t="shared" si="1"/>
        <v>0</v>
      </c>
      <c r="I25" s="187">
        <f t="shared" si="1"/>
        <v>3</v>
      </c>
      <c r="J25" s="187">
        <f t="shared" si="1"/>
        <v>4</v>
      </c>
      <c r="K25" s="187">
        <f t="shared" si="1"/>
        <v>0</v>
      </c>
      <c r="L25" s="188">
        <f t="shared" si="1"/>
        <v>0</v>
      </c>
      <c r="M25" s="42"/>
    </row>
    <row r="26" spans="2:13" ht="19.5" customHeight="1" x14ac:dyDescent="0.25">
      <c r="B26" s="39"/>
      <c r="C26" s="275"/>
      <c r="D26" s="276"/>
      <c r="E26" s="276"/>
      <c r="F26" s="283" t="s">
        <v>86</v>
      </c>
      <c r="G26" s="284"/>
      <c r="H26" s="113">
        <f t="shared" ref="H26:L35" si="2">SUM(H61,H96,H131,H166,H201)</f>
        <v>0</v>
      </c>
      <c r="I26" s="113">
        <f t="shared" si="2"/>
        <v>1</v>
      </c>
      <c r="J26" s="113">
        <f t="shared" si="2"/>
        <v>2</v>
      </c>
      <c r="K26" s="113">
        <f t="shared" si="2"/>
        <v>0</v>
      </c>
      <c r="L26" s="114">
        <f t="shared" si="2"/>
        <v>0</v>
      </c>
      <c r="M26" s="42"/>
    </row>
    <row r="27" spans="2:13" ht="18" customHeight="1" x14ac:dyDescent="0.25">
      <c r="B27" s="39"/>
      <c r="C27" s="275"/>
      <c r="D27" s="276"/>
      <c r="E27" s="276"/>
      <c r="F27" s="279" t="s">
        <v>149</v>
      </c>
      <c r="G27" s="280"/>
      <c r="H27" s="157">
        <f t="shared" si="2"/>
        <v>4</v>
      </c>
      <c r="I27" s="157">
        <f t="shared" si="2"/>
        <v>0</v>
      </c>
      <c r="J27" s="157">
        <f t="shared" si="2"/>
        <v>0</v>
      </c>
      <c r="K27" s="157">
        <f t="shared" si="2"/>
        <v>0</v>
      </c>
      <c r="L27" s="158">
        <f t="shared" si="2"/>
        <v>0</v>
      </c>
      <c r="M27" s="42"/>
    </row>
    <row r="28" spans="2:13" ht="19.5" customHeight="1" thickBot="1" x14ac:dyDescent="0.3">
      <c r="B28" s="39"/>
      <c r="C28" s="277"/>
      <c r="D28" s="278"/>
      <c r="E28" s="278"/>
      <c r="F28" s="281" t="s">
        <v>150</v>
      </c>
      <c r="G28" s="282"/>
      <c r="H28" s="159">
        <f t="shared" si="2"/>
        <v>125</v>
      </c>
      <c r="I28" s="159">
        <f t="shared" si="2"/>
        <v>0</v>
      </c>
      <c r="J28" s="159">
        <f t="shared" si="2"/>
        <v>0</v>
      </c>
      <c r="K28" s="159">
        <f t="shared" si="2"/>
        <v>0</v>
      </c>
      <c r="L28" s="160">
        <f t="shared" si="2"/>
        <v>0</v>
      </c>
      <c r="M28" s="42"/>
    </row>
    <row r="29" spans="2:13" ht="15.75" x14ac:dyDescent="0.25">
      <c r="B29" s="39"/>
      <c r="C29" s="273" t="s">
        <v>111</v>
      </c>
      <c r="D29" s="274"/>
      <c r="E29" s="274"/>
      <c r="F29" s="285" t="s">
        <v>146</v>
      </c>
      <c r="G29" s="286"/>
      <c r="H29" s="113">
        <f t="shared" si="2"/>
        <v>0</v>
      </c>
      <c r="I29" s="113">
        <f t="shared" si="2"/>
        <v>0</v>
      </c>
      <c r="J29" s="113">
        <f t="shared" si="2"/>
        <v>1</v>
      </c>
      <c r="K29" s="113">
        <f t="shared" si="2"/>
        <v>0</v>
      </c>
      <c r="L29" s="114">
        <f t="shared" si="2"/>
        <v>0</v>
      </c>
      <c r="M29" s="42"/>
    </row>
    <row r="30" spans="2:13" ht="22.5" customHeight="1" thickBot="1" x14ac:dyDescent="0.3">
      <c r="B30" s="39"/>
      <c r="C30" s="275"/>
      <c r="D30" s="276"/>
      <c r="E30" s="276"/>
      <c r="F30" s="279" t="s">
        <v>145</v>
      </c>
      <c r="G30" s="280"/>
      <c r="H30" s="159">
        <f t="shared" si="2"/>
        <v>0</v>
      </c>
      <c r="I30" s="159">
        <f t="shared" si="2"/>
        <v>0</v>
      </c>
      <c r="J30" s="159">
        <f t="shared" si="2"/>
        <v>125</v>
      </c>
      <c r="K30" s="159">
        <f t="shared" si="2"/>
        <v>0</v>
      </c>
      <c r="L30" s="160">
        <f t="shared" si="2"/>
        <v>0</v>
      </c>
      <c r="M30" s="42"/>
    </row>
    <row r="31" spans="2:13" ht="20.25" customHeight="1" x14ac:dyDescent="0.25">
      <c r="B31" s="39"/>
      <c r="C31" s="275"/>
      <c r="D31" s="276"/>
      <c r="E31" s="276"/>
      <c r="F31" s="279" t="s">
        <v>152</v>
      </c>
      <c r="G31" s="280"/>
      <c r="H31" s="113">
        <f t="shared" si="2"/>
        <v>0</v>
      </c>
      <c r="I31" s="113">
        <f t="shared" si="2"/>
        <v>0</v>
      </c>
      <c r="J31" s="113">
        <f t="shared" si="2"/>
        <v>2</v>
      </c>
      <c r="K31" s="113">
        <f t="shared" si="2"/>
        <v>0</v>
      </c>
      <c r="L31" s="114">
        <f t="shared" si="2"/>
        <v>0</v>
      </c>
      <c r="M31" s="42"/>
    </row>
    <row r="32" spans="2:13" ht="21" customHeight="1" x14ac:dyDescent="0.25">
      <c r="B32" s="39"/>
      <c r="C32" s="275"/>
      <c r="D32" s="276"/>
      <c r="E32" s="276"/>
      <c r="F32" s="279" t="s">
        <v>153</v>
      </c>
      <c r="G32" s="280"/>
      <c r="H32" s="157">
        <f t="shared" si="2"/>
        <v>0</v>
      </c>
      <c r="I32" s="157">
        <f t="shared" si="2"/>
        <v>0</v>
      </c>
      <c r="J32" s="157">
        <f t="shared" si="2"/>
        <v>1</v>
      </c>
      <c r="K32" s="157">
        <f t="shared" si="2"/>
        <v>0</v>
      </c>
      <c r="L32" s="158">
        <f t="shared" si="2"/>
        <v>0</v>
      </c>
      <c r="M32" s="42"/>
    </row>
    <row r="33" spans="2:13" ht="18.75" customHeight="1" x14ac:dyDescent="0.25">
      <c r="B33" s="39"/>
      <c r="C33" s="275"/>
      <c r="D33" s="276"/>
      <c r="E33" s="276"/>
      <c r="F33" s="279" t="s">
        <v>154</v>
      </c>
      <c r="G33" s="280"/>
      <c r="H33" s="157">
        <f t="shared" si="2"/>
        <v>0</v>
      </c>
      <c r="I33" s="157">
        <f t="shared" si="2"/>
        <v>0</v>
      </c>
      <c r="J33" s="157">
        <f t="shared" si="2"/>
        <v>1</v>
      </c>
      <c r="K33" s="157">
        <f t="shared" si="2"/>
        <v>0</v>
      </c>
      <c r="L33" s="158">
        <f t="shared" si="2"/>
        <v>0</v>
      </c>
      <c r="M33" s="42"/>
    </row>
    <row r="34" spans="2:13" ht="18.75" customHeight="1" x14ac:dyDescent="0.25">
      <c r="B34" s="39"/>
      <c r="C34" s="275"/>
      <c r="D34" s="276"/>
      <c r="E34" s="276"/>
      <c r="F34" s="279" t="s">
        <v>155</v>
      </c>
      <c r="G34" s="280"/>
      <c r="H34" s="157">
        <f t="shared" si="2"/>
        <v>0</v>
      </c>
      <c r="I34" s="157">
        <f t="shared" si="2"/>
        <v>0</v>
      </c>
      <c r="J34" s="157">
        <f t="shared" si="2"/>
        <v>0</v>
      </c>
      <c r="K34" s="157">
        <f t="shared" si="2"/>
        <v>0</v>
      </c>
      <c r="L34" s="158">
        <f t="shared" si="2"/>
        <v>0</v>
      </c>
      <c r="M34" s="42"/>
    </row>
    <row r="35" spans="2:13" ht="20.25" customHeight="1" x14ac:dyDescent="0.25">
      <c r="B35" s="39"/>
      <c r="C35" s="275"/>
      <c r="D35" s="276"/>
      <c r="E35" s="276"/>
      <c r="F35" s="279" t="s">
        <v>156</v>
      </c>
      <c r="G35" s="280"/>
      <c r="H35" s="157">
        <f t="shared" si="2"/>
        <v>0</v>
      </c>
      <c r="I35" s="157">
        <f t="shared" si="2"/>
        <v>0</v>
      </c>
      <c r="J35" s="157">
        <f t="shared" si="2"/>
        <v>1</v>
      </c>
      <c r="K35" s="157">
        <f t="shared" si="2"/>
        <v>0</v>
      </c>
      <c r="L35" s="158">
        <f t="shared" si="2"/>
        <v>0</v>
      </c>
      <c r="M35" s="42"/>
    </row>
    <row r="36" spans="2:13" ht="36.75" customHeight="1" thickBot="1" x14ac:dyDescent="0.3">
      <c r="B36" s="39"/>
      <c r="C36" s="277"/>
      <c r="D36" s="278"/>
      <c r="E36" s="278"/>
      <c r="F36" s="281" t="s">
        <v>157</v>
      </c>
      <c r="G36" s="282"/>
      <c r="H36" s="159">
        <f t="shared" ref="H36:L36" si="3">SUM(H71,H106,H141,H176,H211)</f>
        <v>1</v>
      </c>
      <c r="I36" s="159">
        <f t="shared" si="3"/>
        <v>0</v>
      </c>
      <c r="J36" s="159">
        <f t="shared" si="3"/>
        <v>1</v>
      </c>
      <c r="K36" s="159">
        <f t="shared" si="3"/>
        <v>0</v>
      </c>
      <c r="L36" s="160">
        <f t="shared" si="3"/>
        <v>0</v>
      </c>
      <c r="M36" s="42"/>
    </row>
    <row r="37" spans="2:13" ht="16.5" thickBot="1" x14ac:dyDescent="0.3">
      <c r="B37" s="39"/>
      <c r="C37" s="92"/>
      <c r="D37" s="92"/>
      <c r="E37" s="92"/>
      <c r="F37" s="93"/>
      <c r="G37" s="93"/>
      <c r="H37" s="93"/>
      <c r="I37" s="93"/>
      <c r="J37" s="93"/>
      <c r="K37" s="93"/>
      <c r="L37" s="93"/>
      <c r="M37" s="42"/>
    </row>
    <row r="38" spans="2:13" ht="18.95" customHeight="1" thickBot="1" x14ac:dyDescent="0.3">
      <c r="B38" s="39"/>
      <c r="C38" s="247" t="s">
        <v>66</v>
      </c>
      <c r="D38" s="248"/>
      <c r="E38" s="249"/>
      <c r="F38" s="306" t="str">
        <f>'Project Information'!D6</f>
        <v>Texas A&amp;M University</v>
      </c>
      <c r="G38" s="307"/>
      <c r="H38" s="98"/>
      <c r="I38" s="49"/>
      <c r="J38" s="49"/>
      <c r="K38" s="49"/>
      <c r="L38" s="49"/>
      <c r="M38" s="40"/>
    </row>
    <row r="39" spans="2:13" ht="8.1" customHeight="1" thickBot="1" x14ac:dyDescent="0.3">
      <c r="B39" s="39"/>
      <c r="C39" s="49"/>
      <c r="D39" s="49"/>
      <c r="E39" s="49"/>
      <c r="F39" s="49"/>
      <c r="G39" s="49"/>
      <c r="H39" s="49"/>
      <c r="I39" s="49"/>
      <c r="J39" s="49"/>
      <c r="K39" s="49"/>
      <c r="L39" s="49"/>
      <c r="M39" s="40"/>
    </row>
    <row r="40" spans="2:13" ht="39.950000000000003" customHeight="1" thickBot="1" x14ac:dyDescent="0.3">
      <c r="B40" s="39"/>
      <c r="C40" s="301" t="s">
        <v>65</v>
      </c>
      <c r="D40" s="302"/>
      <c r="E40" s="303"/>
      <c r="F40" s="301" t="s">
        <v>75</v>
      </c>
      <c r="G40" s="303"/>
      <c r="H40" s="132" t="s">
        <v>136</v>
      </c>
      <c r="I40" s="133" t="s">
        <v>137</v>
      </c>
      <c r="J40" s="133" t="s">
        <v>138</v>
      </c>
      <c r="K40" s="133" t="s">
        <v>139</v>
      </c>
      <c r="L40" s="134" t="s">
        <v>140</v>
      </c>
      <c r="M40" s="40"/>
    </row>
    <row r="41" spans="2:13" ht="15.75" customHeight="1" x14ac:dyDescent="0.25">
      <c r="B41" s="39"/>
      <c r="C41" s="273" t="s">
        <v>76</v>
      </c>
      <c r="D41" s="274"/>
      <c r="E41" s="274"/>
      <c r="F41" s="291" t="s">
        <v>141</v>
      </c>
      <c r="G41" s="304"/>
      <c r="H41" s="185"/>
      <c r="I41" s="115">
        <v>1</v>
      </c>
      <c r="J41" s="115"/>
      <c r="K41" s="115"/>
      <c r="L41" s="116"/>
      <c r="M41" s="42"/>
    </row>
    <row r="42" spans="2:13" ht="15.75" customHeight="1" x14ac:dyDescent="0.25">
      <c r="B42" s="39"/>
      <c r="C42" s="275"/>
      <c r="D42" s="276"/>
      <c r="E42" s="276"/>
      <c r="F42" s="293" t="s">
        <v>142</v>
      </c>
      <c r="G42" s="305"/>
      <c r="H42" s="184"/>
      <c r="I42" s="94"/>
      <c r="J42" s="94">
        <v>1</v>
      </c>
      <c r="K42" s="94"/>
      <c r="L42" s="95"/>
      <c r="M42" s="42"/>
    </row>
    <row r="43" spans="2:13" ht="15.75" x14ac:dyDescent="0.25">
      <c r="B43" s="39"/>
      <c r="C43" s="275"/>
      <c r="D43" s="276"/>
      <c r="E43" s="276"/>
      <c r="F43" s="279" t="s">
        <v>143</v>
      </c>
      <c r="G43" s="297"/>
      <c r="H43" s="184"/>
      <c r="I43" s="94">
        <v>1</v>
      </c>
      <c r="J43" s="94"/>
      <c r="K43" s="94"/>
      <c r="L43" s="95"/>
      <c r="M43" s="42"/>
    </row>
    <row r="44" spans="2:13" ht="18.75" customHeight="1" x14ac:dyDescent="0.25">
      <c r="B44" s="39"/>
      <c r="C44" s="275"/>
      <c r="D44" s="276"/>
      <c r="E44" s="276"/>
      <c r="F44" s="279" t="s">
        <v>80</v>
      </c>
      <c r="G44" s="297"/>
      <c r="H44" s="183">
        <f>SUM(H45:H46)</f>
        <v>2</v>
      </c>
      <c r="I44" s="161">
        <f t="shared" ref="I44:L44" si="4">SUM(I45:I46)</f>
        <v>9</v>
      </c>
      <c r="J44" s="161">
        <f t="shared" si="4"/>
        <v>4</v>
      </c>
      <c r="K44" s="161">
        <f t="shared" si="4"/>
        <v>0</v>
      </c>
      <c r="L44" s="162">
        <f t="shared" si="4"/>
        <v>0</v>
      </c>
      <c r="M44" s="42"/>
    </row>
    <row r="45" spans="2:13" ht="15.75" x14ac:dyDescent="0.25">
      <c r="B45" s="39"/>
      <c r="C45" s="275"/>
      <c r="D45" s="276"/>
      <c r="E45" s="276"/>
      <c r="F45" s="279" t="s">
        <v>81</v>
      </c>
      <c r="G45" s="297"/>
      <c r="H45" s="184">
        <v>1</v>
      </c>
      <c r="I45" s="94">
        <v>5</v>
      </c>
      <c r="J45" s="94">
        <v>3</v>
      </c>
      <c r="K45" s="94"/>
      <c r="L45" s="95"/>
      <c r="M45" s="42"/>
    </row>
    <row r="46" spans="2:13" ht="15.75" x14ac:dyDescent="0.25">
      <c r="B46" s="39"/>
      <c r="C46" s="275"/>
      <c r="D46" s="276"/>
      <c r="E46" s="276"/>
      <c r="F46" s="279" t="s">
        <v>86</v>
      </c>
      <c r="G46" s="297"/>
      <c r="H46" s="184">
        <v>1</v>
      </c>
      <c r="I46" s="94">
        <v>4</v>
      </c>
      <c r="J46" s="94">
        <v>1</v>
      </c>
      <c r="K46" s="94"/>
      <c r="L46" s="95"/>
      <c r="M46" s="42"/>
    </row>
    <row r="47" spans="2:13" ht="21.75" customHeight="1" x14ac:dyDescent="0.25">
      <c r="B47" s="39"/>
      <c r="C47" s="275"/>
      <c r="D47" s="276"/>
      <c r="E47" s="276"/>
      <c r="F47" s="279" t="s">
        <v>79</v>
      </c>
      <c r="G47" s="297"/>
      <c r="H47" s="183">
        <f>SUM(H48:H50)</f>
        <v>2</v>
      </c>
      <c r="I47" s="161">
        <f t="shared" ref="I47:L47" si="5">SUM(I48:I50)</f>
        <v>2</v>
      </c>
      <c r="J47" s="161">
        <f t="shared" si="5"/>
        <v>2</v>
      </c>
      <c r="K47" s="161">
        <f t="shared" si="5"/>
        <v>0</v>
      </c>
      <c r="L47" s="162">
        <f t="shared" si="5"/>
        <v>0</v>
      </c>
      <c r="M47" s="42"/>
    </row>
    <row r="48" spans="2:13" ht="15.75" x14ac:dyDescent="0.25">
      <c r="B48" s="39"/>
      <c r="C48" s="275"/>
      <c r="D48" s="276"/>
      <c r="E48" s="276"/>
      <c r="F48" s="279" t="s">
        <v>81</v>
      </c>
      <c r="G48" s="297"/>
      <c r="H48" s="184"/>
      <c r="I48" s="94"/>
      <c r="J48" s="94"/>
      <c r="K48" s="94"/>
      <c r="L48" s="95"/>
      <c r="M48" s="42"/>
    </row>
    <row r="49" spans="2:13" ht="18.75" customHeight="1" x14ac:dyDescent="0.25">
      <c r="B49" s="39"/>
      <c r="C49" s="275"/>
      <c r="D49" s="276"/>
      <c r="E49" s="276"/>
      <c r="F49" s="279" t="s">
        <v>158</v>
      </c>
      <c r="G49" s="297"/>
      <c r="H49" s="184">
        <v>1</v>
      </c>
      <c r="I49" s="94">
        <v>1</v>
      </c>
      <c r="J49" s="94">
        <v>1</v>
      </c>
      <c r="K49" s="94"/>
      <c r="L49" s="95"/>
      <c r="M49" s="42"/>
    </row>
    <row r="50" spans="2:13" ht="18.75" customHeight="1" thickBot="1" x14ac:dyDescent="0.3">
      <c r="B50" s="39"/>
      <c r="C50" s="277"/>
      <c r="D50" s="278"/>
      <c r="E50" s="278"/>
      <c r="F50" s="281" t="s">
        <v>82</v>
      </c>
      <c r="G50" s="298"/>
      <c r="H50" s="219">
        <v>1</v>
      </c>
      <c r="I50" s="191">
        <v>1</v>
      </c>
      <c r="J50" s="191">
        <v>1</v>
      </c>
      <c r="K50" s="191"/>
      <c r="L50" s="192"/>
      <c r="M50" s="42"/>
    </row>
    <row r="51" spans="2:13" ht="35.25" customHeight="1" x14ac:dyDescent="0.25">
      <c r="B51" s="39"/>
      <c r="C51" s="273" t="s">
        <v>77</v>
      </c>
      <c r="D51" s="274"/>
      <c r="E51" s="274"/>
      <c r="F51" s="285" t="s">
        <v>83</v>
      </c>
      <c r="G51" s="300"/>
      <c r="H51" s="185"/>
      <c r="I51" s="115">
        <v>1</v>
      </c>
      <c r="J51" s="115">
        <v>1</v>
      </c>
      <c r="K51" s="115"/>
      <c r="L51" s="116"/>
      <c r="M51" s="42"/>
    </row>
    <row r="52" spans="2:13" ht="33" customHeight="1" x14ac:dyDescent="0.25">
      <c r="B52" s="39"/>
      <c r="C52" s="275"/>
      <c r="D52" s="276"/>
      <c r="E52" s="276"/>
      <c r="F52" s="279" t="s">
        <v>84</v>
      </c>
      <c r="G52" s="297"/>
      <c r="H52" s="184"/>
      <c r="I52" s="94"/>
      <c r="J52" s="94"/>
      <c r="K52" s="94"/>
      <c r="L52" s="95"/>
      <c r="M52" s="42"/>
    </row>
    <row r="53" spans="2:13" ht="22.5" customHeight="1" thickBot="1" x14ac:dyDescent="0.3">
      <c r="B53" s="39"/>
      <c r="C53" s="277"/>
      <c r="D53" s="278"/>
      <c r="E53" s="278"/>
      <c r="F53" s="281" t="s">
        <v>74</v>
      </c>
      <c r="G53" s="298"/>
      <c r="H53" s="182"/>
      <c r="I53" s="194">
        <v>5000</v>
      </c>
      <c r="J53" s="96">
        <v>7500</v>
      </c>
      <c r="K53" s="96"/>
      <c r="L53" s="97"/>
      <c r="M53" s="42"/>
    </row>
    <row r="54" spans="2:13" ht="23.25" customHeight="1" x14ac:dyDescent="0.25">
      <c r="B54" s="39"/>
      <c r="C54" s="273" t="s">
        <v>110</v>
      </c>
      <c r="D54" s="274"/>
      <c r="E54" s="274"/>
      <c r="F54" s="285" t="s">
        <v>148</v>
      </c>
      <c r="G54" s="300"/>
      <c r="H54" s="222"/>
      <c r="I54" s="223"/>
      <c r="J54" s="223">
        <v>1</v>
      </c>
      <c r="K54" s="223"/>
      <c r="L54" s="224"/>
      <c r="M54" s="42"/>
    </row>
    <row r="55" spans="2:13" ht="15.75" x14ac:dyDescent="0.25">
      <c r="B55" s="39"/>
      <c r="C55" s="275"/>
      <c r="D55" s="276"/>
      <c r="E55" s="276"/>
      <c r="F55" s="279" t="s">
        <v>73</v>
      </c>
      <c r="G55" s="297"/>
      <c r="H55" s="184"/>
      <c r="I55" s="94"/>
      <c r="J55" s="94">
        <v>25</v>
      </c>
      <c r="K55" s="94"/>
      <c r="L55" s="95"/>
      <c r="M55" s="42"/>
    </row>
    <row r="56" spans="2:13" ht="15.75" x14ac:dyDescent="0.25">
      <c r="B56" s="39"/>
      <c r="C56" s="275"/>
      <c r="D56" s="276"/>
      <c r="E56" s="276"/>
      <c r="F56" s="279" t="s">
        <v>87</v>
      </c>
      <c r="G56" s="297"/>
      <c r="H56" s="184"/>
      <c r="I56" s="94"/>
      <c r="J56" s="94">
        <v>1</v>
      </c>
      <c r="K56" s="94"/>
      <c r="L56" s="95"/>
      <c r="M56" s="42"/>
    </row>
    <row r="57" spans="2:13" ht="15.75" x14ac:dyDescent="0.25">
      <c r="B57" s="39"/>
      <c r="C57" s="275"/>
      <c r="D57" s="276"/>
      <c r="E57" s="276"/>
      <c r="F57" s="279" t="s">
        <v>144</v>
      </c>
      <c r="G57" s="297"/>
      <c r="H57" s="184"/>
      <c r="I57" s="94"/>
      <c r="J57" s="94"/>
      <c r="K57" s="94"/>
      <c r="L57" s="95"/>
      <c r="M57" s="42"/>
    </row>
    <row r="58" spans="2:13" ht="15.75" x14ac:dyDescent="0.25">
      <c r="B58" s="39"/>
      <c r="C58" s="275"/>
      <c r="D58" s="276"/>
      <c r="E58" s="276"/>
      <c r="F58" s="279" t="s">
        <v>147</v>
      </c>
      <c r="G58" s="297"/>
      <c r="H58" s="184"/>
      <c r="I58" s="94"/>
      <c r="J58" s="94"/>
      <c r="K58" s="94"/>
      <c r="L58" s="95"/>
      <c r="M58" s="42"/>
    </row>
    <row r="59" spans="2:13" ht="31.5" customHeight="1" x14ac:dyDescent="0.25">
      <c r="B59" s="39"/>
      <c r="C59" s="275"/>
      <c r="D59" s="276"/>
      <c r="E59" s="276"/>
      <c r="F59" s="283" t="s">
        <v>159</v>
      </c>
      <c r="G59" s="299"/>
      <c r="H59" s="183">
        <f>SUM(H60:H61)</f>
        <v>0</v>
      </c>
      <c r="I59" s="161">
        <f t="shared" ref="I59:L59" si="6">SUM(I60:I61)</f>
        <v>4</v>
      </c>
      <c r="J59" s="161">
        <f t="shared" si="6"/>
        <v>4</v>
      </c>
      <c r="K59" s="161">
        <f t="shared" si="6"/>
        <v>0</v>
      </c>
      <c r="L59" s="162">
        <f t="shared" si="6"/>
        <v>0</v>
      </c>
      <c r="M59" s="42"/>
    </row>
    <row r="60" spans="2:13" ht="15.75" x14ac:dyDescent="0.25">
      <c r="B60" s="39"/>
      <c r="C60" s="275"/>
      <c r="D60" s="276"/>
      <c r="E60" s="276"/>
      <c r="F60" s="283" t="s">
        <v>151</v>
      </c>
      <c r="G60" s="299"/>
      <c r="H60" s="184"/>
      <c r="I60" s="94">
        <v>3</v>
      </c>
      <c r="J60" s="94">
        <v>3</v>
      </c>
      <c r="K60" s="94"/>
      <c r="L60" s="95"/>
      <c r="M60" s="42"/>
    </row>
    <row r="61" spans="2:13" ht="16.5" customHeight="1" x14ac:dyDescent="0.25">
      <c r="B61" s="39"/>
      <c r="C61" s="275"/>
      <c r="D61" s="276"/>
      <c r="E61" s="276"/>
      <c r="F61" s="283" t="s">
        <v>86</v>
      </c>
      <c r="G61" s="299"/>
      <c r="H61" s="225"/>
      <c r="I61" s="193">
        <v>1</v>
      </c>
      <c r="J61" s="193">
        <v>1</v>
      </c>
      <c r="K61" s="193"/>
      <c r="L61" s="226"/>
      <c r="M61" s="42"/>
    </row>
    <row r="62" spans="2:13" ht="18" customHeight="1" x14ac:dyDescent="0.25">
      <c r="B62" s="39"/>
      <c r="C62" s="275"/>
      <c r="D62" s="276"/>
      <c r="E62" s="276"/>
      <c r="F62" s="279" t="s">
        <v>149</v>
      </c>
      <c r="G62" s="297"/>
      <c r="H62" s="184">
        <v>4</v>
      </c>
      <c r="I62" s="94"/>
      <c r="J62" s="94"/>
      <c r="K62" s="94"/>
      <c r="L62" s="95"/>
      <c r="M62" s="42"/>
    </row>
    <row r="63" spans="2:13" ht="19.5" customHeight="1" thickBot="1" x14ac:dyDescent="0.3">
      <c r="B63" s="39"/>
      <c r="C63" s="277"/>
      <c r="D63" s="278"/>
      <c r="E63" s="278"/>
      <c r="F63" s="281" t="s">
        <v>150</v>
      </c>
      <c r="G63" s="298"/>
      <c r="H63" s="219">
        <v>125</v>
      </c>
      <c r="I63" s="191"/>
      <c r="J63" s="191"/>
      <c r="K63" s="191"/>
      <c r="L63" s="192"/>
      <c r="M63" s="42"/>
    </row>
    <row r="64" spans="2:13" ht="21" customHeight="1" x14ac:dyDescent="0.25">
      <c r="B64" s="39"/>
      <c r="C64" s="273" t="s">
        <v>111</v>
      </c>
      <c r="D64" s="274"/>
      <c r="E64" s="274"/>
      <c r="F64" s="285" t="s">
        <v>146</v>
      </c>
      <c r="G64" s="300"/>
      <c r="H64" s="185"/>
      <c r="I64" s="115"/>
      <c r="J64" s="115"/>
      <c r="K64" s="115"/>
      <c r="L64" s="116"/>
      <c r="M64" s="42"/>
    </row>
    <row r="65" spans="2:13" ht="20.25" customHeight="1" x14ac:dyDescent="0.25">
      <c r="B65" s="39"/>
      <c r="C65" s="275"/>
      <c r="D65" s="276"/>
      <c r="E65" s="276"/>
      <c r="F65" s="279" t="s">
        <v>145</v>
      </c>
      <c r="G65" s="297"/>
      <c r="H65" s="184"/>
      <c r="I65" s="94"/>
      <c r="J65" s="94"/>
      <c r="K65" s="94"/>
      <c r="L65" s="95"/>
      <c r="M65" s="42"/>
    </row>
    <row r="66" spans="2:13" ht="19.5" customHeight="1" x14ac:dyDescent="0.25">
      <c r="B66" s="39"/>
      <c r="C66" s="275"/>
      <c r="D66" s="276"/>
      <c r="E66" s="276"/>
      <c r="F66" s="279" t="s">
        <v>152</v>
      </c>
      <c r="G66" s="297"/>
      <c r="H66" s="183">
        <f>SUM(H67:H69)</f>
        <v>0</v>
      </c>
      <c r="I66" s="161">
        <f t="shared" ref="I66:L66" si="7">SUM(I67:I69)</f>
        <v>0</v>
      </c>
      <c r="J66" s="161">
        <f t="shared" si="7"/>
        <v>1</v>
      </c>
      <c r="K66" s="161">
        <f t="shared" si="7"/>
        <v>0</v>
      </c>
      <c r="L66" s="162">
        <f t="shared" si="7"/>
        <v>0</v>
      </c>
      <c r="M66" s="42"/>
    </row>
    <row r="67" spans="2:13" ht="18.75" customHeight="1" x14ac:dyDescent="0.25">
      <c r="B67" s="39"/>
      <c r="C67" s="275"/>
      <c r="D67" s="276"/>
      <c r="E67" s="276"/>
      <c r="F67" s="279" t="s">
        <v>153</v>
      </c>
      <c r="G67" s="297"/>
      <c r="H67" s="184"/>
      <c r="I67" s="94"/>
      <c r="J67" s="94"/>
      <c r="K67" s="94"/>
      <c r="L67" s="95"/>
      <c r="M67" s="42"/>
    </row>
    <row r="68" spans="2:13" ht="18.75" customHeight="1" x14ac:dyDescent="0.25">
      <c r="B68" s="39"/>
      <c r="C68" s="275"/>
      <c r="D68" s="276"/>
      <c r="E68" s="276"/>
      <c r="F68" s="279" t="s">
        <v>154</v>
      </c>
      <c r="G68" s="297"/>
      <c r="H68" s="184"/>
      <c r="I68" s="94"/>
      <c r="J68" s="94">
        <v>1</v>
      </c>
      <c r="K68" s="94"/>
      <c r="L68" s="95"/>
      <c r="M68" s="42"/>
    </row>
    <row r="69" spans="2:13" ht="18" customHeight="1" x14ac:dyDescent="0.25">
      <c r="B69" s="39"/>
      <c r="C69" s="275"/>
      <c r="D69" s="276"/>
      <c r="E69" s="276"/>
      <c r="F69" s="279" t="s">
        <v>155</v>
      </c>
      <c r="G69" s="297"/>
      <c r="H69" s="184"/>
      <c r="I69" s="94"/>
      <c r="J69" s="94"/>
      <c r="K69" s="94"/>
      <c r="L69" s="95"/>
      <c r="M69" s="42"/>
    </row>
    <row r="70" spans="2:13" ht="22.5" customHeight="1" x14ac:dyDescent="0.25">
      <c r="B70" s="39"/>
      <c r="C70" s="275"/>
      <c r="D70" s="276"/>
      <c r="E70" s="276"/>
      <c r="F70" s="279" t="s">
        <v>156</v>
      </c>
      <c r="G70" s="297"/>
      <c r="H70" s="184"/>
      <c r="I70" s="94"/>
      <c r="J70" s="94">
        <v>1</v>
      </c>
      <c r="K70" s="94"/>
      <c r="L70" s="95"/>
      <c r="M70" s="42"/>
    </row>
    <row r="71" spans="2:13" ht="36" customHeight="1" thickBot="1" x14ac:dyDescent="0.3">
      <c r="B71" s="39"/>
      <c r="C71" s="277"/>
      <c r="D71" s="278"/>
      <c r="E71" s="278"/>
      <c r="F71" s="281" t="s">
        <v>157</v>
      </c>
      <c r="G71" s="298"/>
      <c r="H71" s="219">
        <v>1</v>
      </c>
      <c r="I71" s="191"/>
      <c r="J71" s="191"/>
      <c r="K71" s="191"/>
      <c r="L71" s="192"/>
      <c r="M71" s="42"/>
    </row>
    <row r="72" spans="2:13" ht="16.5" thickBot="1" x14ac:dyDescent="0.3">
      <c r="B72" s="39"/>
      <c r="C72" s="92"/>
      <c r="D72" s="92"/>
      <c r="E72" s="92"/>
      <c r="F72" s="93"/>
      <c r="G72" s="93"/>
      <c r="H72" s="93"/>
      <c r="I72" s="93"/>
      <c r="J72" s="93"/>
      <c r="K72" s="93"/>
      <c r="L72" s="93"/>
      <c r="M72" s="42"/>
    </row>
    <row r="73" spans="2:13" ht="18.95" customHeight="1" thickBot="1" x14ac:dyDescent="0.3">
      <c r="B73" s="39"/>
      <c r="C73" s="247" t="s">
        <v>129</v>
      </c>
      <c r="D73" s="248"/>
      <c r="E73" s="249"/>
      <c r="F73" s="295" t="str">
        <f>'Project Information'!D7</f>
        <v>Louisiana State University</v>
      </c>
      <c r="G73" s="296"/>
      <c r="H73" s="98"/>
      <c r="I73" s="49"/>
      <c r="J73" s="49"/>
      <c r="K73" s="49"/>
      <c r="L73" s="49"/>
      <c r="M73" s="40"/>
    </row>
    <row r="74" spans="2:13" ht="8.1" customHeight="1" thickBot="1" x14ac:dyDescent="0.3">
      <c r="B74" s="39"/>
      <c r="C74" s="49"/>
      <c r="D74" s="49"/>
      <c r="E74" s="49"/>
      <c r="F74" s="49"/>
      <c r="G74" s="49"/>
      <c r="H74" s="49"/>
      <c r="I74" s="49"/>
      <c r="J74" s="49"/>
      <c r="K74" s="49"/>
      <c r="L74" s="49"/>
      <c r="M74" s="40"/>
    </row>
    <row r="75" spans="2:13" ht="39.950000000000003" customHeight="1" thickBot="1" x14ac:dyDescent="0.3">
      <c r="B75" s="39"/>
      <c r="C75" s="287" t="s">
        <v>65</v>
      </c>
      <c r="D75" s="288"/>
      <c r="E75" s="289"/>
      <c r="F75" s="287" t="s">
        <v>75</v>
      </c>
      <c r="G75" s="290"/>
      <c r="H75" s="154" t="s">
        <v>136</v>
      </c>
      <c r="I75" s="155" t="s">
        <v>137</v>
      </c>
      <c r="J75" s="155" t="s">
        <v>138</v>
      </c>
      <c r="K75" s="155" t="s">
        <v>139</v>
      </c>
      <c r="L75" s="156" t="s">
        <v>140</v>
      </c>
      <c r="M75" s="40"/>
    </row>
    <row r="76" spans="2:13" ht="15.75" customHeight="1" x14ac:dyDescent="0.25">
      <c r="B76" s="39"/>
      <c r="C76" s="273" t="s">
        <v>76</v>
      </c>
      <c r="D76" s="274"/>
      <c r="E76" s="274"/>
      <c r="F76" s="291" t="s">
        <v>141</v>
      </c>
      <c r="G76" s="292"/>
      <c r="H76" s="115"/>
      <c r="I76" s="115"/>
      <c r="J76" s="115"/>
      <c r="K76" s="115"/>
      <c r="L76" s="116"/>
      <c r="M76" s="42"/>
    </row>
    <row r="77" spans="2:13" ht="15.75" customHeight="1" x14ac:dyDescent="0.25">
      <c r="B77" s="39"/>
      <c r="C77" s="275"/>
      <c r="D77" s="276"/>
      <c r="E77" s="276"/>
      <c r="F77" s="293" t="s">
        <v>142</v>
      </c>
      <c r="G77" s="294"/>
      <c r="H77" s="94"/>
      <c r="I77" s="94"/>
      <c r="J77" s="94"/>
      <c r="K77" s="94"/>
      <c r="L77" s="95"/>
      <c r="M77" s="42"/>
    </row>
    <row r="78" spans="2:13" ht="15.75" x14ac:dyDescent="0.25">
      <c r="B78" s="39"/>
      <c r="C78" s="275"/>
      <c r="D78" s="276"/>
      <c r="E78" s="276"/>
      <c r="F78" s="279" t="s">
        <v>143</v>
      </c>
      <c r="G78" s="280"/>
      <c r="H78" s="94"/>
      <c r="I78" s="94"/>
      <c r="J78" s="94"/>
      <c r="K78" s="94"/>
      <c r="L78" s="95"/>
      <c r="M78" s="42"/>
    </row>
    <row r="79" spans="2:13" ht="20.25" customHeight="1" x14ac:dyDescent="0.25">
      <c r="B79" s="39"/>
      <c r="C79" s="275"/>
      <c r="D79" s="276"/>
      <c r="E79" s="276"/>
      <c r="F79" s="279" t="s">
        <v>80</v>
      </c>
      <c r="G79" s="280"/>
      <c r="H79" s="161">
        <f>SUM(H80:H81)</f>
        <v>0</v>
      </c>
      <c r="I79" s="161">
        <f t="shared" ref="I79:L79" si="8">SUM(I80:I81)</f>
        <v>1</v>
      </c>
      <c r="J79" s="161">
        <f t="shared" si="8"/>
        <v>1</v>
      </c>
      <c r="K79" s="161">
        <f t="shared" si="8"/>
        <v>0</v>
      </c>
      <c r="L79" s="162">
        <f t="shared" si="8"/>
        <v>0</v>
      </c>
      <c r="M79" s="42"/>
    </row>
    <row r="80" spans="2:13" ht="15.75" x14ac:dyDescent="0.25">
      <c r="B80" s="39"/>
      <c r="C80" s="275"/>
      <c r="D80" s="276"/>
      <c r="E80" s="276"/>
      <c r="F80" s="279" t="s">
        <v>81</v>
      </c>
      <c r="G80" s="280"/>
      <c r="H80" s="94"/>
      <c r="I80" s="94"/>
      <c r="J80" s="94"/>
      <c r="K80" s="94"/>
      <c r="L80" s="95"/>
      <c r="M80" s="42"/>
    </row>
    <row r="81" spans="2:13" ht="15.75" x14ac:dyDescent="0.25">
      <c r="B81" s="39"/>
      <c r="C81" s="275"/>
      <c r="D81" s="276"/>
      <c r="E81" s="276"/>
      <c r="F81" s="279" t="s">
        <v>86</v>
      </c>
      <c r="G81" s="280"/>
      <c r="H81" s="94"/>
      <c r="I81" s="94">
        <v>1</v>
      </c>
      <c r="J81" s="94">
        <v>1</v>
      </c>
      <c r="K81" s="94"/>
      <c r="L81" s="95"/>
      <c r="M81" s="42"/>
    </row>
    <row r="82" spans="2:13" ht="23.25" customHeight="1" x14ac:dyDescent="0.25">
      <c r="B82" s="39"/>
      <c r="C82" s="275"/>
      <c r="D82" s="276"/>
      <c r="E82" s="276"/>
      <c r="F82" s="279" t="s">
        <v>79</v>
      </c>
      <c r="G82" s="280"/>
      <c r="H82" s="161">
        <f>SUM(H83:H85)</f>
        <v>0</v>
      </c>
      <c r="I82" s="161">
        <f t="shared" ref="I82" si="9">SUM(I83:I85)</f>
        <v>1</v>
      </c>
      <c r="J82" s="161">
        <f t="shared" ref="J82" si="10">SUM(J83:J85)</f>
        <v>1</v>
      </c>
      <c r="K82" s="161">
        <f t="shared" ref="K82" si="11">SUM(K83:K85)</f>
        <v>0</v>
      </c>
      <c r="L82" s="162">
        <f t="shared" ref="L82" si="12">SUM(L83:L85)</f>
        <v>0</v>
      </c>
      <c r="M82" s="42"/>
    </row>
    <row r="83" spans="2:13" ht="18" customHeight="1" x14ac:dyDescent="0.25">
      <c r="B83" s="39"/>
      <c r="C83" s="275"/>
      <c r="D83" s="276"/>
      <c r="E83" s="276"/>
      <c r="F83" s="279" t="s">
        <v>81</v>
      </c>
      <c r="G83" s="280"/>
      <c r="H83" s="94"/>
      <c r="I83" s="94"/>
      <c r="J83" s="94"/>
      <c r="K83" s="94"/>
      <c r="L83" s="95"/>
      <c r="M83" s="42"/>
    </row>
    <row r="84" spans="2:13" ht="19.5" customHeight="1" x14ac:dyDescent="0.25">
      <c r="B84" s="39"/>
      <c r="C84" s="275"/>
      <c r="D84" s="276"/>
      <c r="E84" s="276"/>
      <c r="F84" s="279" t="s">
        <v>158</v>
      </c>
      <c r="G84" s="280"/>
      <c r="H84" s="94"/>
      <c r="I84" s="94">
        <v>1</v>
      </c>
      <c r="J84" s="94">
        <v>1</v>
      </c>
      <c r="K84" s="94"/>
      <c r="L84" s="95"/>
      <c r="M84" s="42"/>
    </row>
    <row r="85" spans="2:13" ht="20.25" customHeight="1" thickBot="1" x14ac:dyDescent="0.3">
      <c r="B85" s="39"/>
      <c r="C85" s="277"/>
      <c r="D85" s="278"/>
      <c r="E85" s="278"/>
      <c r="F85" s="281" t="s">
        <v>82</v>
      </c>
      <c r="G85" s="282"/>
      <c r="H85" s="191"/>
      <c r="I85" s="191"/>
      <c r="J85" s="191"/>
      <c r="K85" s="191"/>
      <c r="L85" s="192"/>
      <c r="M85" s="42"/>
    </row>
    <row r="86" spans="2:13" ht="32.25" customHeight="1" x14ac:dyDescent="0.25">
      <c r="B86" s="39"/>
      <c r="C86" s="273" t="s">
        <v>77</v>
      </c>
      <c r="D86" s="274"/>
      <c r="E86" s="274"/>
      <c r="F86" s="285" t="s">
        <v>83</v>
      </c>
      <c r="G86" s="286"/>
      <c r="H86" s="115"/>
      <c r="I86" s="115"/>
      <c r="J86" s="115"/>
      <c r="K86" s="115"/>
      <c r="L86" s="116"/>
      <c r="M86" s="42"/>
    </row>
    <row r="87" spans="2:13" ht="33.75" customHeight="1" x14ac:dyDescent="0.25">
      <c r="B87" s="39"/>
      <c r="C87" s="275"/>
      <c r="D87" s="276"/>
      <c r="E87" s="276"/>
      <c r="F87" s="279" t="s">
        <v>84</v>
      </c>
      <c r="G87" s="280"/>
      <c r="H87" s="94"/>
      <c r="I87" s="94"/>
      <c r="J87" s="94"/>
      <c r="K87" s="94"/>
      <c r="L87" s="95"/>
      <c r="M87" s="42"/>
    </row>
    <row r="88" spans="2:13" ht="21.75" customHeight="1" thickBot="1" x14ac:dyDescent="0.3">
      <c r="B88" s="39"/>
      <c r="C88" s="277"/>
      <c r="D88" s="278"/>
      <c r="E88" s="278"/>
      <c r="F88" s="281" t="s">
        <v>74</v>
      </c>
      <c r="G88" s="282"/>
      <c r="H88" s="96"/>
      <c r="I88" s="194"/>
      <c r="J88" s="96"/>
      <c r="K88" s="96"/>
      <c r="L88" s="97"/>
      <c r="M88" s="42"/>
    </row>
    <row r="89" spans="2:13" ht="23.25" customHeight="1" x14ac:dyDescent="0.25">
      <c r="B89" s="39"/>
      <c r="C89" s="273" t="s">
        <v>110</v>
      </c>
      <c r="D89" s="274"/>
      <c r="E89" s="274"/>
      <c r="F89" s="285" t="s">
        <v>148</v>
      </c>
      <c r="G89" s="286"/>
      <c r="H89" s="223"/>
      <c r="I89" s="223"/>
      <c r="J89" s="223"/>
      <c r="K89" s="223"/>
      <c r="L89" s="224"/>
      <c r="M89" s="42"/>
    </row>
    <row r="90" spans="2:13" ht="15.75" x14ac:dyDescent="0.25">
      <c r="B90" s="39"/>
      <c r="C90" s="275"/>
      <c r="D90" s="276"/>
      <c r="E90" s="276"/>
      <c r="F90" s="279" t="s">
        <v>73</v>
      </c>
      <c r="G90" s="280"/>
      <c r="H90" s="94"/>
      <c r="I90" s="94"/>
      <c r="J90" s="94"/>
      <c r="K90" s="94"/>
      <c r="L90" s="95"/>
      <c r="M90" s="42"/>
    </row>
    <row r="91" spans="2:13" ht="15.75" x14ac:dyDescent="0.25">
      <c r="B91" s="39"/>
      <c r="C91" s="275"/>
      <c r="D91" s="276"/>
      <c r="E91" s="276"/>
      <c r="F91" s="279" t="s">
        <v>87</v>
      </c>
      <c r="G91" s="280"/>
      <c r="H91" s="94"/>
      <c r="I91" s="94"/>
      <c r="J91" s="94"/>
      <c r="K91" s="94"/>
      <c r="L91" s="95"/>
      <c r="M91" s="42"/>
    </row>
    <row r="92" spans="2:13" ht="15.75" x14ac:dyDescent="0.25">
      <c r="B92" s="39"/>
      <c r="C92" s="275"/>
      <c r="D92" s="276"/>
      <c r="E92" s="276"/>
      <c r="F92" s="279" t="s">
        <v>144</v>
      </c>
      <c r="G92" s="280"/>
      <c r="H92" s="94"/>
      <c r="I92" s="94"/>
      <c r="J92" s="94">
        <v>1</v>
      </c>
      <c r="K92" s="94"/>
      <c r="L92" s="95"/>
      <c r="M92" s="42"/>
    </row>
    <row r="93" spans="2:13" ht="21" customHeight="1" x14ac:dyDescent="0.25">
      <c r="B93" s="39"/>
      <c r="C93" s="275"/>
      <c r="D93" s="276"/>
      <c r="E93" s="276"/>
      <c r="F93" s="279" t="s">
        <v>147</v>
      </c>
      <c r="G93" s="280"/>
      <c r="H93" s="94"/>
      <c r="I93" s="94"/>
      <c r="J93" s="94">
        <v>25</v>
      </c>
      <c r="K93" s="94"/>
      <c r="L93" s="95"/>
      <c r="M93" s="42"/>
    </row>
    <row r="94" spans="2:13" ht="31.5" customHeight="1" x14ac:dyDescent="0.25">
      <c r="B94" s="39"/>
      <c r="C94" s="275"/>
      <c r="D94" s="276"/>
      <c r="E94" s="276"/>
      <c r="F94" s="283" t="s">
        <v>159</v>
      </c>
      <c r="G94" s="284"/>
      <c r="H94" s="161">
        <f>SUM(H95:H96)</f>
        <v>0</v>
      </c>
      <c r="I94" s="161">
        <f t="shared" ref="I94:L94" si="13">SUM(I95:I96)</f>
        <v>0</v>
      </c>
      <c r="J94" s="161">
        <f t="shared" si="13"/>
        <v>0</v>
      </c>
      <c r="K94" s="161">
        <f t="shared" si="13"/>
        <v>0</v>
      </c>
      <c r="L94" s="162">
        <f t="shared" si="13"/>
        <v>0</v>
      </c>
      <c r="M94" s="42"/>
    </row>
    <row r="95" spans="2:13" ht="15.75" x14ac:dyDescent="0.25">
      <c r="B95" s="39"/>
      <c r="C95" s="275"/>
      <c r="D95" s="276"/>
      <c r="E95" s="276"/>
      <c r="F95" s="283" t="s">
        <v>151</v>
      </c>
      <c r="G95" s="284"/>
      <c r="H95" s="94"/>
      <c r="I95" s="94"/>
      <c r="J95" s="94"/>
      <c r="K95" s="94"/>
      <c r="L95" s="95"/>
      <c r="M95" s="42"/>
    </row>
    <row r="96" spans="2:13" ht="20.25" customHeight="1" x14ac:dyDescent="0.25">
      <c r="B96" s="39"/>
      <c r="C96" s="275"/>
      <c r="D96" s="276"/>
      <c r="E96" s="276"/>
      <c r="F96" s="283" t="s">
        <v>86</v>
      </c>
      <c r="G96" s="284"/>
      <c r="H96" s="193"/>
      <c r="I96" s="193"/>
      <c r="J96" s="193"/>
      <c r="K96" s="193"/>
      <c r="L96" s="226"/>
      <c r="M96" s="42"/>
    </row>
    <row r="97" spans="2:13" ht="18" customHeight="1" x14ac:dyDescent="0.25">
      <c r="B97" s="39"/>
      <c r="C97" s="275"/>
      <c r="D97" s="276"/>
      <c r="E97" s="276"/>
      <c r="F97" s="279" t="s">
        <v>149</v>
      </c>
      <c r="G97" s="280"/>
      <c r="H97" s="94"/>
      <c r="I97" s="94"/>
      <c r="J97" s="94"/>
      <c r="K97" s="94"/>
      <c r="L97" s="95"/>
      <c r="M97" s="42"/>
    </row>
    <row r="98" spans="2:13" ht="19.5" customHeight="1" thickBot="1" x14ac:dyDescent="0.3">
      <c r="B98" s="39"/>
      <c r="C98" s="277"/>
      <c r="D98" s="278"/>
      <c r="E98" s="278"/>
      <c r="F98" s="281" t="s">
        <v>150</v>
      </c>
      <c r="G98" s="282"/>
      <c r="H98" s="191"/>
      <c r="I98" s="191"/>
      <c r="J98" s="191"/>
      <c r="K98" s="191"/>
      <c r="L98" s="192"/>
      <c r="M98" s="42"/>
    </row>
    <row r="99" spans="2:13" ht="24.75" customHeight="1" x14ac:dyDescent="0.25">
      <c r="B99" s="39"/>
      <c r="C99" s="273" t="s">
        <v>111</v>
      </c>
      <c r="D99" s="274"/>
      <c r="E99" s="274"/>
      <c r="F99" s="285" t="s">
        <v>146</v>
      </c>
      <c r="G99" s="286"/>
      <c r="H99" s="115"/>
      <c r="I99" s="115"/>
      <c r="J99" s="115">
        <v>1</v>
      </c>
      <c r="K99" s="115"/>
      <c r="L99" s="116"/>
      <c r="M99" s="42"/>
    </row>
    <row r="100" spans="2:13" ht="24" customHeight="1" x14ac:dyDescent="0.25">
      <c r="B100" s="39"/>
      <c r="C100" s="275"/>
      <c r="D100" s="276"/>
      <c r="E100" s="276"/>
      <c r="F100" s="279" t="s">
        <v>145</v>
      </c>
      <c r="G100" s="280"/>
      <c r="H100" s="94"/>
      <c r="I100" s="94"/>
      <c r="J100" s="94">
        <v>125</v>
      </c>
      <c r="K100" s="94"/>
      <c r="L100" s="95"/>
      <c r="M100" s="42"/>
    </row>
    <row r="101" spans="2:13" ht="21.75" customHeight="1" x14ac:dyDescent="0.25">
      <c r="B101" s="39"/>
      <c r="C101" s="275"/>
      <c r="D101" s="276"/>
      <c r="E101" s="276"/>
      <c r="F101" s="279" t="s">
        <v>152</v>
      </c>
      <c r="G101" s="280"/>
      <c r="H101" s="161">
        <f>SUM(H102:H104)</f>
        <v>0</v>
      </c>
      <c r="I101" s="161">
        <f t="shared" ref="I101:L101" si="14">SUM(I102:I104)</f>
        <v>0</v>
      </c>
      <c r="J101" s="161">
        <f t="shared" si="14"/>
        <v>0</v>
      </c>
      <c r="K101" s="161">
        <f t="shared" si="14"/>
        <v>0</v>
      </c>
      <c r="L101" s="162">
        <f t="shared" si="14"/>
        <v>0</v>
      </c>
      <c r="M101" s="42"/>
    </row>
    <row r="102" spans="2:13" ht="21" customHeight="1" x14ac:dyDescent="0.25">
      <c r="B102" s="39"/>
      <c r="C102" s="275"/>
      <c r="D102" s="276"/>
      <c r="E102" s="276"/>
      <c r="F102" s="279" t="s">
        <v>153</v>
      </c>
      <c r="G102" s="280"/>
      <c r="H102" s="94"/>
      <c r="I102" s="94"/>
      <c r="J102" s="94"/>
      <c r="K102" s="94"/>
      <c r="L102" s="95"/>
      <c r="M102" s="42"/>
    </row>
    <row r="103" spans="2:13" ht="18.75" customHeight="1" x14ac:dyDescent="0.25">
      <c r="B103" s="39"/>
      <c r="C103" s="275"/>
      <c r="D103" s="276"/>
      <c r="E103" s="276"/>
      <c r="F103" s="279" t="s">
        <v>154</v>
      </c>
      <c r="G103" s="280"/>
      <c r="H103" s="94"/>
      <c r="I103" s="94"/>
      <c r="J103" s="94"/>
      <c r="K103" s="94"/>
      <c r="L103" s="95"/>
      <c r="M103" s="42"/>
    </row>
    <row r="104" spans="2:13" ht="18.75" customHeight="1" x14ac:dyDescent="0.25">
      <c r="B104" s="39"/>
      <c r="C104" s="275"/>
      <c r="D104" s="276"/>
      <c r="E104" s="276"/>
      <c r="F104" s="279" t="s">
        <v>155</v>
      </c>
      <c r="G104" s="280"/>
      <c r="H104" s="94"/>
      <c r="I104" s="94"/>
      <c r="J104" s="94"/>
      <c r="K104" s="94"/>
      <c r="L104" s="95"/>
      <c r="M104" s="42"/>
    </row>
    <row r="105" spans="2:13" ht="21" customHeight="1" x14ac:dyDescent="0.25">
      <c r="B105" s="39"/>
      <c r="C105" s="275"/>
      <c r="D105" s="276"/>
      <c r="E105" s="276"/>
      <c r="F105" s="279" t="s">
        <v>156</v>
      </c>
      <c r="G105" s="280"/>
      <c r="H105" s="94"/>
      <c r="I105" s="94"/>
      <c r="J105" s="94"/>
      <c r="K105" s="94"/>
      <c r="L105" s="95"/>
      <c r="M105" s="42"/>
    </row>
    <row r="106" spans="2:13" ht="40.5" customHeight="1" thickBot="1" x14ac:dyDescent="0.3">
      <c r="B106" s="39"/>
      <c r="C106" s="277"/>
      <c r="D106" s="278"/>
      <c r="E106" s="278"/>
      <c r="F106" s="281" t="s">
        <v>157</v>
      </c>
      <c r="G106" s="282"/>
      <c r="H106" s="191"/>
      <c r="I106" s="191"/>
      <c r="J106" s="191">
        <v>1</v>
      </c>
      <c r="K106" s="191"/>
      <c r="L106" s="192"/>
      <c r="M106" s="42"/>
    </row>
    <row r="107" spans="2:13" ht="16.5" thickBot="1" x14ac:dyDescent="0.3">
      <c r="B107" s="39"/>
      <c r="C107" s="92"/>
      <c r="D107" s="92"/>
      <c r="E107" s="92"/>
      <c r="F107" s="93"/>
      <c r="G107" s="93"/>
      <c r="H107" s="93"/>
      <c r="I107" s="93"/>
      <c r="J107" s="93"/>
      <c r="K107" s="93"/>
      <c r="L107" s="93"/>
      <c r="M107" s="42"/>
    </row>
    <row r="108" spans="2:13" ht="18.95" customHeight="1" thickBot="1" x14ac:dyDescent="0.3">
      <c r="B108" s="39"/>
      <c r="C108" s="247" t="s">
        <v>130</v>
      </c>
      <c r="D108" s="248"/>
      <c r="E108" s="249"/>
      <c r="F108" s="295" t="str">
        <f>'Project Information'!D8</f>
        <v>University of Texas at Arlington</v>
      </c>
      <c r="G108" s="296"/>
      <c r="H108" s="98"/>
      <c r="I108" s="49"/>
      <c r="J108" s="49"/>
      <c r="K108" s="49"/>
      <c r="L108" s="49"/>
      <c r="M108" s="40"/>
    </row>
    <row r="109" spans="2:13" ht="8.1" customHeight="1" thickBot="1" x14ac:dyDescent="0.3">
      <c r="B109" s="39"/>
      <c r="C109" s="49"/>
      <c r="D109" s="49"/>
      <c r="E109" s="49"/>
      <c r="F109" s="49"/>
      <c r="G109" s="49"/>
      <c r="H109" s="49"/>
      <c r="I109" s="49"/>
      <c r="J109" s="49"/>
      <c r="K109" s="49"/>
      <c r="L109" s="49"/>
      <c r="M109" s="40"/>
    </row>
    <row r="110" spans="2:13" ht="39.950000000000003" customHeight="1" thickBot="1" x14ac:dyDescent="0.3">
      <c r="B110" s="39"/>
      <c r="C110" s="287" t="s">
        <v>65</v>
      </c>
      <c r="D110" s="288"/>
      <c r="E110" s="289"/>
      <c r="F110" s="287" t="s">
        <v>75</v>
      </c>
      <c r="G110" s="290"/>
      <c r="H110" s="154" t="s">
        <v>136</v>
      </c>
      <c r="I110" s="155" t="s">
        <v>137</v>
      </c>
      <c r="J110" s="155" t="s">
        <v>138</v>
      </c>
      <c r="K110" s="155" t="s">
        <v>139</v>
      </c>
      <c r="L110" s="156" t="s">
        <v>140</v>
      </c>
      <c r="M110" s="40"/>
    </row>
    <row r="111" spans="2:13" ht="15.75" customHeight="1" x14ac:dyDescent="0.25">
      <c r="B111" s="39"/>
      <c r="C111" s="273" t="s">
        <v>76</v>
      </c>
      <c r="D111" s="274"/>
      <c r="E111" s="274"/>
      <c r="F111" s="291" t="s">
        <v>141</v>
      </c>
      <c r="G111" s="292"/>
      <c r="H111" s="115"/>
      <c r="I111" s="115"/>
      <c r="J111" s="115"/>
      <c r="K111" s="115"/>
      <c r="L111" s="116"/>
      <c r="M111" s="42"/>
    </row>
    <row r="112" spans="2:13" ht="15.75" customHeight="1" x14ac:dyDescent="0.25">
      <c r="B112" s="39"/>
      <c r="C112" s="275"/>
      <c r="D112" s="276"/>
      <c r="E112" s="276"/>
      <c r="F112" s="293" t="s">
        <v>142</v>
      </c>
      <c r="G112" s="294"/>
      <c r="H112" s="94"/>
      <c r="I112" s="94"/>
      <c r="J112" s="94"/>
      <c r="K112" s="94"/>
      <c r="L112" s="95"/>
      <c r="M112" s="42"/>
    </row>
    <row r="113" spans="2:13" ht="15.75" x14ac:dyDescent="0.25">
      <c r="B113" s="39"/>
      <c r="C113" s="275"/>
      <c r="D113" s="276"/>
      <c r="E113" s="276"/>
      <c r="F113" s="279" t="s">
        <v>143</v>
      </c>
      <c r="G113" s="280"/>
      <c r="H113" s="94"/>
      <c r="I113" s="94"/>
      <c r="J113" s="94"/>
      <c r="K113" s="94"/>
      <c r="L113" s="95"/>
      <c r="M113" s="42"/>
    </row>
    <row r="114" spans="2:13" ht="22.5" customHeight="1" x14ac:dyDescent="0.25">
      <c r="B114" s="39"/>
      <c r="C114" s="275"/>
      <c r="D114" s="276"/>
      <c r="E114" s="276"/>
      <c r="F114" s="279" t="s">
        <v>80</v>
      </c>
      <c r="G114" s="280"/>
      <c r="H114" s="161">
        <f>SUM(H115:H116)</f>
        <v>0</v>
      </c>
      <c r="I114" s="161">
        <f t="shared" ref="I114:L114" si="15">SUM(I115:I116)</f>
        <v>0</v>
      </c>
      <c r="J114" s="161">
        <f t="shared" si="15"/>
        <v>6</v>
      </c>
      <c r="K114" s="161">
        <f t="shared" si="15"/>
        <v>0</v>
      </c>
      <c r="L114" s="162">
        <f t="shared" si="15"/>
        <v>0</v>
      </c>
      <c r="M114" s="42"/>
    </row>
    <row r="115" spans="2:13" ht="15.75" x14ac:dyDescent="0.25">
      <c r="B115" s="39"/>
      <c r="C115" s="275"/>
      <c r="D115" s="276"/>
      <c r="E115" s="276"/>
      <c r="F115" s="279" t="s">
        <v>81</v>
      </c>
      <c r="G115" s="280"/>
      <c r="H115" s="94"/>
      <c r="I115" s="94"/>
      <c r="J115" s="94">
        <v>5</v>
      </c>
      <c r="K115" s="94"/>
      <c r="L115" s="95"/>
      <c r="M115" s="42"/>
    </row>
    <row r="116" spans="2:13" ht="15.75" x14ac:dyDescent="0.25">
      <c r="B116" s="39"/>
      <c r="C116" s="275"/>
      <c r="D116" s="276"/>
      <c r="E116" s="276"/>
      <c r="F116" s="279" t="s">
        <v>86</v>
      </c>
      <c r="G116" s="280"/>
      <c r="H116" s="94"/>
      <c r="I116" s="94"/>
      <c r="J116" s="94">
        <v>1</v>
      </c>
      <c r="K116" s="94"/>
      <c r="L116" s="95"/>
      <c r="M116" s="42"/>
    </row>
    <row r="117" spans="2:13" ht="23.25" customHeight="1" x14ac:dyDescent="0.25">
      <c r="B117" s="39"/>
      <c r="C117" s="275"/>
      <c r="D117" s="276"/>
      <c r="E117" s="276"/>
      <c r="F117" s="279" t="s">
        <v>79</v>
      </c>
      <c r="G117" s="280"/>
      <c r="H117" s="161">
        <f>SUM(H118:H120)</f>
        <v>0</v>
      </c>
      <c r="I117" s="161">
        <f t="shared" ref="I117" si="16">SUM(I118:I120)</f>
        <v>0</v>
      </c>
      <c r="J117" s="161">
        <f t="shared" ref="J117" si="17">SUM(J118:J120)</f>
        <v>6</v>
      </c>
      <c r="K117" s="161">
        <f t="shared" ref="K117" si="18">SUM(K118:K120)</f>
        <v>0</v>
      </c>
      <c r="L117" s="162">
        <f t="shared" ref="L117" si="19">SUM(L118:L120)</f>
        <v>0</v>
      </c>
      <c r="M117" s="42"/>
    </row>
    <row r="118" spans="2:13" ht="15.75" x14ac:dyDescent="0.25">
      <c r="B118" s="39"/>
      <c r="C118" s="275"/>
      <c r="D118" s="276"/>
      <c r="E118" s="276"/>
      <c r="F118" s="279" t="s">
        <v>81</v>
      </c>
      <c r="G118" s="280"/>
      <c r="H118" s="94"/>
      <c r="I118" s="94"/>
      <c r="J118" s="94">
        <v>5</v>
      </c>
      <c r="K118" s="94"/>
      <c r="L118" s="95"/>
      <c r="M118" s="42"/>
    </row>
    <row r="119" spans="2:13" ht="17.25" customHeight="1" x14ac:dyDescent="0.25">
      <c r="B119" s="39"/>
      <c r="C119" s="275"/>
      <c r="D119" s="276"/>
      <c r="E119" s="276"/>
      <c r="F119" s="279" t="s">
        <v>158</v>
      </c>
      <c r="G119" s="280"/>
      <c r="H119" s="94"/>
      <c r="I119" s="94"/>
      <c r="J119" s="94">
        <v>1</v>
      </c>
      <c r="K119" s="94"/>
      <c r="L119" s="95"/>
      <c r="M119" s="42"/>
    </row>
    <row r="120" spans="2:13" ht="19.5" customHeight="1" thickBot="1" x14ac:dyDescent="0.3">
      <c r="B120" s="39"/>
      <c r="C120" s="277"/>
      <c r="D120" s="278"/>
      <c r="E120" s="278"/>
      <c r="F120" s="281" t="s">
        <v>82</v>
      </c>
      <c r="G120" s="282"/>
      <c r="H120" s="191"/>
      <c r="I120" s="191"/>
      <c r="J120" s="191"/>
      <c r="K120" s="191"/>
      <c r="L120" s="192"/>
      <c r="M120" s="42"/>
    </row>
    <row r="121" spans="2:13" ht="33" customHeight="1" x14ac:dyDescent="0.25">
      <c r="B121" s="39"/>
      <c r="C121" s="273" t="s">
        <v>77</v>
      </c>
      <c r="D121" s="274"/>
      <c r="E121" s="274"/>
      <c r="F121" s="285" t="s">
        <v>83</v>
      </c>
      <c r="G121" s="286"/>
      <c r="H121" s="115"/>
      <c r="I121" s="115"/>
      <c r="J121" s="115">
        <v>1</v>
      </c>
      <c r="K121" s="115"/>
      <c r="L121" s="116"/>
      <c r="M121" s="42"/>
    </row>
    <row r="122" spans="2:13" ht="33" customHeight="1" x14ac:dyDescent="0.25">
      <c r="B122" s="39"/>
      <c r="C122" s="275"/>
      <c r="D122" s="276"/>
      <c r="E122" s="276"/>
      <c r="F122" s="279" t="s">
        <v>84</v>
      </c>
      <c r="G122" s="280"/>
      <c r="H122" s="94"/>
      <c r="I122" s="94"/>
      <c r="J122" s="94"/>
      <c r="K122" s="94"/>
      <c r="L122" s="95"/>
      <c r="M122" s="42"/>
    </row>
    <row r="123" spans="2:13" ht="23.25" customHeight="1" thickBot="1" x14ac:dyDescent="0.3">
      <c r="B123" s="39"/>
      <c r="C123" s="277"/>
      <c r="D123" s="278"/>
      <c r="E123" s="278"/>
      <c r="F123" s="281" t="s">
        <v>74</v>
      </c>
      <c r="G123" s="282"/>
      <c r="H123" s="96"/>
      <c r="I123" s="194"/>
      <c r="J123" s="96">
        <v>2500</v>
      </c>
      <c r="K123" s="96"/>
      <c r="L123" s="97"/>
      <c r="M123" s="42"/>
    </row>
    <row r="124" spans="2:13" ht="19.5" customHeight="1" x14ac:dyDescent="0.25">
      <c r="B124" s="39"/>
      <c r="C124" s="273" t="s">
        <v>110</v>
      </c>
      <c r="D124" s="274"/>
      <c r="E124" s="274"/>
      <c r="F124" s="285" t="s">
        <v>148</v>
      </c>
      <c r="G124" s="286"/>
      <c r="H124" s="223"/>
      <c r="I124" s="223"/>
      <c r="J124" s="223"/>
      <c r="K124" s="223"/>
      <c r="L124" s="224"/>
      <c r="M124" s="42"/>
    </row>
    <row r="125" spans="2:13" ht="15.75" x14ac:dyDescent="0.25">
      <c r="B125" s="39"/>
      <c r="C125" s="275"/>
      <c r="D125" s="276"/>
      <c r="E125" s="276"/>
      <c r="F125" s="279" t="s">
        <v>73</v>
      </c>
      <c r="G125" s="280"/>
      <c r="H125" s="94"/>
      <c r="I125" s="94"/>
      <c r="J125" s="94"/>
      <c r="K125" s="94"/>
      <c r="L125" s="95"/>
      <c r="M125" s="42"/>
    </row>
    <row r="126" spans="2:13" ht="15.75" x14ac:dyDescent="0.25">
      <c r="B126" s="39"/>
      <c r="C126" s="275"/>
      <c r="D126" s="276"/>
      <c r="E126" s="276"/>
      <c r="F126" s="279" t="s">
        <v>87</v>
      </c>
      <c r="G126" s="280"/>
      <c r="H126" s="94"/>
      <c r="I126" s="94"/>
      <c r="J126" s="94"/>
      <c r="K126" s="94"/>
      <c r="L126" s="95"/>
      <c r="M126" s="42"/>
    </row>
    <row r="127" spans="2:13" ht="15.75" x14ac:dyDescent="0.25">
      <c r="B127" s="39"/>
      <c r="C127" s="275"/>
      <c r="D127" s="276"/>
      <c r="E127" s="276"/>
      <c r="F127" s="279" t="s">
        <v>144</v>
      </c>
      <c r="G127" s="280"/>
      <c r="H127" s="94"/>
      <c r="I127" s="94"/>
      <c r="J127" s="94"/>
      <c r="K127" s="94"/>
      <c r="L127" s="95"/>
      <c r="M127" s="42"/>
    </row>
    <row r="128" spans="2:13" ht="19.5" customHeight="1" x14ac:dyDescent="0.25">
      <c r="B128" s="39"/>
      <c r="C128" s="275"/>
      <c r="D128" s="276"/>
      <c r="E128" s="276"/>
      <c r="F128" s="279" t="s">
        <v>147</v>
      </c>
      <c r="G128" s="280"/>
      <c r="H128" s="94"/>
      <c r="I128" s="94"/>
      <c r="J128" s="94"/>
      <c r="K128" s="94"/>
      <c r="L128" s="95"/>
      <c r="M128" s="42"/>
    </row>
    <row r="129" spans="2:13" ht="36.75" customHeight="1" x14ac:dyDescent="0.25">
      <c r="B129" s="39"/>
      <c r="C129" s="275"/>
      <c r="D129" s="276"/>
      <c r="E129" s="276"/>
      <c r="F129" s="283" t="s">
        <v>159</v>
      </c>
      <c r="G129" s="284"/>
      <c r="H129" s="161">
        <f>SUM(H130:H131)</f>
        <v>0</v>
      </c>
      <c r="I129" s="161">
        <f t="shared" ref="I129:L129" si="20">SUM(I130:I131)</f>
        <v>0</v>
      </c>
      <c r="J129" s="161">
        <f t="shared" si="20"/>
        <v>2</v>
      </c>
      <c r="K129" s="161">
        <f t="shared" si="20"/>
        <v>0</v>
      </c>
      <c r="L129" s="162">
        <f t="shared" si="20"/>
        <v>0</v>
      </c>
      <c r="M129" s="42"/>
    </row>
    <row r="130" spans="2:13" ht="15.75" x14ac:dyDescent="0.25">
      <c r="B130" s="39"/>
      <c r="C130" s="275"/>
      <c r="D130" s="276"/>
      <c r="E130" s="276"/>
      <c r="F130" s="283" t="s">
        <v>151</v>
      </c>
      <c r="G130" s="284"/>
      <c r="H130" s="94"/>
      <c r="I130" s="94"/>
      <c r="J130" s="94">
        <v>1</v>
      </c>
      <c r="K130" s="94"/>
      <c r="L130" s="95"/>
      <c r="M130" s="42"/>
    </row>
    <row r="131" spans="2:13" ht="23.25" customHeight="1" x14ac:dyDescent="0.25">
      <c r="B131" s="39"/>
      <c r="C131" s="275"/>
      <c r="D131" s="276"/>
      <c r="E131" s="276"/>
      <c r="F131" s="283" t="s">
        <v>86</v>
      </c>
      <c r="G131" s="284"/>
      <c r="H131" s="193"/>
      <c r="I131" s="193"/>
      <c r="J131" s="193">
        <v>1</v>
      </c>
      <c r="K131" s="193"/>
      <c r="L131" s="226"/>
      <c r="M131" s="42"/>
    </row>
    <row r="132" spans="2:13" ht="18" customHeight="1" x14ac:dyDescent="0.25">
      <c r="B132" s="39"/>
      <c r="C132" s="275"/>
      <c r="D132" s="276"/>
      <c r="E132" s="276"/>
      <c r="F132" s="279" t="s">
        <v>149</v>
      </c>
      <c r="G132" s="280"/>
      <c r="H132" s="94"/>
      <c r="I132" s="94"/>
      <c r="J132" s="94"/>
      <c r="K132" s="94"/>
      <c r="L132" s="95"/>
      <c r="M132" s="42"/>
    </row>
    <row r="133" spans="2:13" ht="19.5" customHeight="1" thickBot="1" x14ac:dyDescent="0.3">
      <c r="B133" s="39"/>
      <c r="C133" s="277"/>
      <c r="D133" s="278"/>
      <c r="E133" s="278"/>
      <c r="F133" s="281" t="s">
        <v>150</v>
      </c>
      <c r="G133" s="282"/>
      <c r="H133" s="191"/>
      <c r="I133" s="191"/>
      <c r="J133" s="191"/>
      <c r="K133" s="191"/>
      <c r="L133" s="192"/>
      <c r="M133" s="42"/>
    </row>
    <row r="134" spans="2:13" ht="27" customHeight="1" x14ac:dyDescent="0.25">
      <c r="B134" s="39"/>
      <c r="C134" s="273" t="s">
        <v>111</v>
      </c>
      <c r="D134" s="274"/>
      <c r="E134" s="274"/>
      <c r="F134" s="285" t="s">
        <v>146</v>
      </c>
      <c r="G134" s="286"/>
      <c r="H134" s="115"/>
      <c r="I134" s="115"/>
      <c r="J134" s="115"/>
      <c r="K134" s="115"/>
      <c r="L134" s="116"/>
      <c r="M134" s="42"/>
    </row>
    <row r="135" spans="2:13" ht="21" customHeight="1" x14ac:dyDescent="0.25">
      <c r="B135" s="39"/>
      <c r="C135" s="275"/>
      <c r="D135" s="276"/>
      <c r="E135" s="276"/>
      <c r="F135" s="279" t="s">
        <v>145</v>
      </c>
      <c r="G135" s="280"/>
      <c r="H135" s="94"/>
      <c r="I135" s="94"/>
      <c r="J135" s="94"/>
      <c r="K135" s="94"/>
      <c r="L135" s="95"/>
      <c r="M135" s="42"/>
    </row>
    <row r="136" spans="2:13" ht="21.75" customHeight="1" x14ac:dyDescent="0.25">
      <c r="B136" s="39"/>
      <c r="C136" s="275"/>
      <c r="D136" s="276"/>
      <c r="E136" s="276"/>
      <c r="F136" s="279" t="s">
        <v>152</v>
      </c>
      <c r="G136" s="280"/>
      <c r="H136" s="161">
        <f>SUM(H137:H139)</f>
        <v>0</v>
      </c>
      <c r="I136" s="161">
        <f t="shared" ref="I136:L136" si="21">SUM(I137:I139)</f>
        <v>0</v>
      </c>
      <c r="J136" s="161">
        <f t="shared" si="21"/>
        <v>1</v>
      </c>
      <c r="K136" s="161">
        <f t="shared" si="21"/>
        <v>0</v>
      </c>
      <c r="L136" s="162">
        <f t="shared" si="21"/>
        <v>0</v>
      </c>
      <c r="M136" s="42"/>
    </row>
    <row r="137" spans="2:13" ht="21" customHeight="1" x14ac:dyDescent="0.25">
      <c r="B137" s="39"/>
      <c r="C137" s="275"/>
      <c r="D137" s="276"/>
      <c r="E137" s="276"/>
      <c r="F137" s="279" t="s">
        <v>153</v>
      </c>
      <c r="G137" s="280"/>
      <c r="H137" s="94"/>
      <c r="I137" s="94"/>
      <c r="J137" s="94">
        <v>1</v>
      </c>
      <c r="K137" s="94"/>
      <c r="L137" s="95"/>
      <c r="M137" s="42"/>
    </row>
    <row r="138" spans="2:13" ht="18.75" customHeight="1" x14ac:dyDescent="0.25">
      <c r="B138" s="39"/>
      <c r="C138" s="275"/>
      <c r="D138" s="276"/>
      <c r="E138" s="276"/>
      <c r="F138" s="279" t="s">
        <v>154</v>
      </c>
      <c r="G138" s="280"/>
      <c r="H138" s="94"/>
      <c r="I138" s="94"/>
      <c r="J138" s="94"/>
      <c r="K138" s="94"/>
      <c r="L138" s="95"/>
      <c r="M138" s="42"/>
    </row>
    <row r="139" spans="2:13" ht="18.75" customHeight="1" x14ac:dyDescent="0.25">
      <c r="B139" s="39"/>
      <c r="C139" s="275"/>
      <c r="D139" s="276"/>
      <c r="E139" s="276"/>
      <c r="F139" s="279" t="s">
        <v>155</v>
      </c>
      <c r="G139" s="280"/>
      <c r="H139" s="94"/>
      <c r="I139" s="94"/>
      <c r="J139" s="94"/>
      <c r="K139" s="94"/>
      <c r="L139" s="95"/>
      <c r="M139" s="42"/>
    </row>
    <row r="140" spans="2:13" ht="20.25" customHeight="1" x14ac:dyDescent="0.25">
      <c r="B140" s="39"/>
      <c r="C140" s="275"/>
      <c r="D140" s="276"/>
      <c r="E140" s="276"/>
      <c r="F140" s="279" t="s">
        <v>156</v>
      </c>
      <c r="G140" s="280"/>
      <c r="H140" s="94"/>
      <c r="I140" s="94"/>
      <c r="J140" s="94"/>
      <c r="K140" s="94"/>
      <c r="L140" s="95"/>
      <c r="M140" s="42"/>
    </row>
    <row r="141" spans="2:13" ht="39.75" customHeight="1" thickBot="1" x14ac:dyDescent="0.3">
      <c r="B141" s="39"/>
      <c r="C141" s="277"/>
      <c r="D141" s="278"/>
      <c r="E141" s="278"/>
      <c r="F141" s="281" t="s">
        <v>157</v>
      </c>
      <c r="G141" s="282"/>
      <c r="H141" s="191"/>
      <c r="I141" s="191"/>
      <c r="J141" s="191"/>
      <c r="K141" s="191"/>
      <c r="L141" s="192"/>
      <c r="M141" s="42"/>
    </row>
    <row r="142" spans="2:13" ht="16.5" thickBot="1" x14ac:dyDescent="0.3">
      <c r="B142" s="39"/>
      <c r="C142" s="92"/>
      <c r="D142" s="92"/>
      <c r="E142" s="92"/>
      <c r="F142" s="93"/>
      <c r="G142" s="93"/>
      <c r="H142" s="93"/>
      <c r="I142" s="93"/>
      <c r="J142" s="93"/>
      <c r="K142" s="93"/>
      <c r="L142" s="93"/>
      <c r="M142" s="42"/>
    </row>
    <row r="143" spans="2:13" ht="18.95" customHeight="1" thickBot="1" x14ac:dyDescent="0.3">
      <c r="B143" s="39"/>
      <c r="C143" s="247" t="s">
        <v>131</v>
      </c>
      <c r="D143" s="248"/>
      <c r="E143" s="249"/>
      <c r="F143" s="295" t="str">
        <f>'Project Information'!D9</f>
        <v>-</v>
      </c>
      <c r="G143" s="296"/>
      <c r="H143" s="98"/>
      <c r="I143" s="49"/>
      <c r="J143" s="49"/>
      <c r="K143" s="49"/>
      <c r="L143" s="49"/>
      <c r="M143" s="40"/>
    </row>
    <row r="144" spans="2:13" ht="8.1" customHeight="1" thickBot="1" x14ac:dyDescent="0.3">
      <c r="B144" s="39"/>
      <c r="C144" s="49"/>
      <c r="D144" s="49"/>
      <c r="E144" s="49"/>
      <c r="F144" s="49"/>
      <c r="G144" s="49"/>
      <c r="H144" s="49"/>
      <c r="I144" s="49"/>
      <c r="J144" s="49"/>
      <c r="K144" s="49"/>
      <c r="L144" s="49"/>
      <c r="M144" s="40"/>
    </row>
    <row r="145" spans="2:13" ht="39.950000000000003" customHeight="1" thickBot="1" x14ac:dyDescent="0.3">
      <c r="B145" s="39"/>
      <c r="C145" s="287" t="s">
        <v>65</v>
      </c>
      <c r="D145" s="288"/>
      <c r="E145" s="289"/>
      <c r="F145" s="287" t="s">
        <v>75</v>
      </c>
      <c r="G145" s="290"/>
      <c r="H145" s="154" t="s">
        <v>136</v>
      </c>
      <c r="I145" s="155" t="s">
        <v>137</v>
      </c>
      <c r="J145" s="155" t="s">
        <v>138</v>
      </c>
      <c r="K145" s="155" t="s">
        <v>139</v>
      </c>
      <c r="L145" s="156" t="s">
        <v>140</v>
      </c>
      <c r="M145" s="40"/>
    </row>
    <row r="146" spans="2:13" ht="15.75" customHeight="1" x14ac:dyDescent="0.25">
      <c r="B146" s="39"/>
      <c r="C146" s="273" t="s">
        <v>76</v>
      </c>
      <c r="D146" s="274"/>
      <c r="E146" s="274"/>
      <c r="F146" s="291" t="s">
        <v>141</v>
      </c>
      <c r="G146" s="292"/>
      <c r="H146" s="115"/>
      <c r="I146" s="115"/>
      <c r="J146" s="115"/>
      <c r="K146" s="115"/>
      <c r="L146" s="116"/>
      <c r="M146" s="42"/>
    </row>
    <row r="147" spans="2:13" ht="15.75" customHeight="1" x14ac:dyDescent="0.25">
      <c r="B147" s="39"/>
      <c r="C147" s="275"/>
      <c r="D147" s="276"/>
      <c r="E147" s="276"/>
      <c r="F147" s="293" t="s">
        <v>142</v>
      </c>
      <c r="G147" s="294"/>
      <c r="H147" s="94"/>
      <c r="I147" s="94"/>
      <c r="J147" s="94"/>
      <c r="K147" s="94"/>
      <c r="L147" s="95"/>
      <c r="M147" s="42"/>
    </row>
    <row r="148" spans="2:13" ht="15.75" x14ac:dyDescent="0.25">
      <c r="B148" s="39"/>
      <c r="C148" s="275"/>
      <c r="D148" s="276"/>
      <c r="E148" s="276"/>
      <c r="F148" s="279" t="s">
        <v>143</v>
      </c>
      <c r="G148" s="280"/>
      <c r="H148" s="94"/>
      <c r="I148" s="94"/>
      <c r="J148" s="94"/>
      <c r="K148" s="94"/>
      <c r="L148" s="95"/>
      <c r="M148" s="42"/>
    </row>
    <row r="149" spans="2:13" ht="22.5" customHeight="1" x14ac:dyDescent="0.25">
      <c r="B149" s="39"/>
      <c r="C149" s="275"/>
      <c r="D149" s="276"/>
      <c r="E149" s="276"/>
      <c r="F149" s="279" t="s">
        <v>80</v>
      </c>
      <c r="G149" s="280"/>
      <c r="H149" s="161">
        <f>SUM(H150:H151)</f>
        <v>0</v>
      </c>
      <c r="I149" s="161">
        <f t="shared" ref="I149:L149" si="22">SUM(I150:I151)</f>
        <v>0</v>
      </c>
      <c r="J149" s="161">
        <f t="shared" si="22"/>
        <v>0</v>
      </c>
      <c r="K149" s="161">
        <f t="shared" si="22"/>
        <v>0</v>
      </c>
      <c r="L149" s="162">
        <f t="shared" si="22"/>
        <v>0</v>
      </c>
      <c r="M149" s="42"/>
    </row>
    <row r="150" spans="2:13" ht="15.75" x14ac:dyDescent="0.25">
      <c r="B150" s="39"/>
      <c r="C150" s="275"/>
      <c r="D150" s="276"/>
      <c r="E150" s="276"/>
      <c r="F150" s="279" t="s">
        <v>81</v>
      </c>
      <c r="G150" s="280"/>
      <c r="H150" s="94"/>
      <c r="I150" s="94"/>
      <c r="J150" s="94"/>
      <c r="K150" s="94"/>
      <c r="L150" s="95"/>
      <c r="M150" s="42"/>
    </row>
    <row r="151" spans="2:13" ht="15.75" x14ac:dyDescent="0.25">
      <c r="B151" s="39"/>
      <c r="C151" s="275"/>
      <c r="D151" s="276"/>
      <c r="E151" s="276"/>
      <c r="F151" s="279" t="s">
        <v>86</v>
      </c>
      <c r="G151" s="280"/>
      <c r="H151" s="94"/>
      <c r="I151" s="94"/>
      <c r="J151" s="94"/>
      <c r="K151" s="94"/>
      <c r="L151" s="95"/>
      <c r="M151" s="42"/>
    </row>
    <row r="152" spans="2:13" ht="21" customHeight="1" x14ac:dyDescent="0.25">
      <c r="B152" s="39"/>
      <c r="C152" s="275"/>
      <c r="D152" s="276"/>
      <c r="E152" s="276"/>
      <c r="F152" s="279" t="s">
        <v>79</v>
      </c>
      <c r="G152" s="280"/>
      <c r="H152" s="161">
        <f>SUM(H153:H155)</f>
        <v>0</v>
      </c>
      <c r="I152" s="161">
        <f t="shared" ref="I152" si="23">SUM(I153:I155)</f>
        <v>0</v>
      </c>
      <c r="J152" s="161">
        <f t="shared" ref="J152" si="24">SUM(J153:J155)</f>
        <v>0</v>
      </c>
      <c r="K152" s="161">
        <f t="shared" ref="K152" si="25">SUM(K153:K155)</f>
        <v>0</v>
      </c>
      <c r="L152" s="162">
        <f t="shared" ref="L152" si="26">SUM(L153:L155)</f>
        <v>0</v>
      </c>
      <c r="M152" s="42"/>
    </row>
    <row r="153" spans="2:13" ht="15.75" x14ac:dyDescent="0.25">
      <c r="B153" s="39"/>
      <c r="C153" s="275"/>
      <c r="D153" s="276"/>
      <c r="E153" s="276"/>
      <c r="F153" s="279" t="s">
        <v>81</v>
      </c>
      <c r="G153" s="280"/>
      <c r="H153" s="94"/>
      <c r="I153" s="94"/>
      <c r="J153" s="94"/>
      <c r="K153" s="94"/>
      <c r="L153" s="95"/>
      <c r="M153" s="42"/>
    </row>
    <row r="154" spans="2:13" ht="22.5" customHeight="1" x14ac:dyDescent="0.25">
      <c r="B154" s="39"/>
      <c r="C154" s="275"/>
      <c r="D154" s="276"/>
      <c r="E154" s="276"/>
      <c r="F154" s="279" t="s">
        <v>158</v>
      </c>
      <c r="G154" s="280"/>
      <c r="H154" s="94"/>
      <c r="I154" s="94"/>
      <c r="J154" s="94"/>
      <c r="K154" s="94"/>
      <c r="L154" s="95"/>
      <c r="M154" s="42"/>
    </row>
    <row r="155" spans="2:13" ht="19.5" customHeight="1" thickBot="1" x14ac:dyDescent="0.3">
      <c r="B155" s="39"/>
      <c r="C155" s="277"/>
      <c r="D155" s="278"/>
      <c r="E155" s="278"/>
      <c r="F155" s="281" t="s">
        <v>82</v>
      </c>
      <c r="G155" s="282"/>
      <c r="H155" s="191"/>
      <c r="I155" s="191"/>
      <c r="J155" s="191"/>
      <c r="K155" s="191"/>
      <c r="L155" s="192"/>
      <c r="M155" s="42"/>
    </row>
    <row r="156" spans="2:13" ht="33" customHeight="1" x14ac:dyDescent="0.25">
      <c r="B156" s="39"/>
      <c r="C156" s="273" t="s">
        <v>77</v>
      </c>
      <c r="D156" s="274"/>
      <c r="E156" s="274"/>
      <c r="F156" s="285" t="s">
        <v>83</v>
      </c>
      <c r="G156" s="286"/>
      <c r="H156" s="115"/>
      <c r="I156" s="115"/>
      <c r="J156" s="115"/>
      <c r="K156" s="115"/>
      <c r="L156" s="116"/>
      <c r="M156" s="42"/>
    </row>
    <row r="157" spans="2:13" ht="33.75" customHeight="1" x14ac:dyDescent="0.25">
      <c r="B157" s="39"/>
      <c r="C157" s="275"/>
      <c r="D157" s="276"/>
      <c r="E157" s="276"/>
      <c r="F157" s="279" t="s">
        <v>84</v>
      </c>
      <c r="G157" s="280"/>
      <c r="H157" s="94"/>
      <c r="I157" s="94"/>
      <c r="J157" s="94"/>
      <c r="K157" s="94"/>
      <c r="L157" s="95"/>
      <c r="M157" s="42"/>
    </row>
    <row r="158" spans="2:13" ht="20.25" customHeight="1" thickBot="1" x14ac:dyDescent="0.3">
      <c r="B158" s="39"/>
      <c r="C158" s="277"/>
      <c r="D158" s="278"/>
      <c r="E158" s="278"/>
      <c r="F158" s="281" t="s">
        <v>74</v>
      </c>
      <c r="G158" s="282"/>
      <c r="H158" s="96"/>
      <c r="I158" s="194"/>
      <c r="J158" s="96"/>
      <c r="K158" s="96"/>
      <c r="L158" s="97"/>
      <c r="M158" s="42"/>
    </row>
    <row r="159" spans="2:13" ht="21.75" customHeight="1" x14ac:dyDescent="0.25">
      <c r="B159" s="39"/>
      <c r="C159" s="273" t="s">
        <v>110</v>
      </c>
      <c r="D159" s="274"/>
      <c r="E159" s="274"/>
      <c r="F159" s="285" t="s">
        <v>148</v>
      </c>
      <c r="G159" s="286"/>
      <c r="H159" s="223"/>
      <c r="I159" s="223"/>
      <c r="J159" s="223"/>
      <c r="K159" s="223"/>
      <c r="L159" s="224"/>
      <c r="M159" s="42"/>
    </row>
    <row r="160" spans="2:13" ht="15.75" x14ac:dyDescent="0.25">
      <c r="B160" s="39"/>
      <c r="C160" s="275"/>
      <c r="D160" s="276"/>
      <c r="E160" s="276"/>
      <c r="F160" s="279" t="s">
        <v>73</v>
      </c>
      <c r="G160" s="280"/>
      <c r="H160" s="94"/>
      <c r="I160" s="94"/>
      <c r="J160" s="94"/>
      <c r="K160" s="94"/>
      <c r="L160" s="95"/>
      <c r="M160" s="42"/>
    </row>
    <row r="161" spans="2:13" ht="15.75" x14ac:dyDescent="0.25">
      <c r="B161" s="39"/>
      <c r="C161" s="275"/>
      <c r="D161" s="276"/>
      <c r="E161" s="276"/>
      <c r="F161" s="279" t="s">
        <v>87</v>
      </c>
      <c r="G161" s="280"/>
      <c r="H161" s="94"/>
      <c r="I161" s="94"/>
      <c r="J161" s="94"/>
      <c r="K161" s="94"/>
      <c r="L161" s="95"/>
      <c r="M161" s="42"/>
    </row>
    <row r="162" spans="2:13" ht="15.75" x14ac:dyDescent="0.25">
      <c r="B162" s="39"/>
      <c r="C162" s="275"/>
      <c r="D162" s="276"/>
      <c r="E162" s="276"/>
      <c r="F162" s="279" t="s">
        <v>144</v>
      </c>
      <c r="G162" s="280"/>
      <c r="H162" s="94"/>
      <c r="I162" s="94"/>
      <c r="J162" s="94"/>
      <c r="K162" s="94"/>
      <c r="L162" s="95"/>
      <c r="M162" s="42"/>
    </row>
    <row r="163" spans="2:13" ht="21" customHeight="1" x14ac:dyDescent="0.25">
      <c r="B163" s="39"/>
      <c r="C163" s="275"/>
      <c r="D163" s="276"/>
      <c r="E163" s="276"/>
      <c r="F163" s="279" t="s">
        <v>147</v>
      </c>
      <c r="G163" s="280"/>
      <c r="H163" s="94"/>
      <c r="I163" s="94"/>
      <c r="J163" s="94"/>
      <c r="K163" s="94"/>
      <c r="L163" s="95"/>
      <c r="M163" s="42"/>
    </row>
    <row r="164" spans="2:13" ht="39" customHeight="1" x14ac:dyDescent="0.25">
      <c r="B164" s="39"/>
      <c r="C164" s="275"/>
      <c r="D164" s="276"/>
      <c r="E164" s="276"/>
      <c r="F164" s="283" t="s">
        <v>159</v>
      </c>
      <c r="G164" s="284"/>
      <c r="H164" s="161">
        <f>SUM(H165:H166)</f>
        <v>0</v>
      </c>
      <c r="I164" s="161">
        <f t="shared" ref="I164:L164" si="27">SUM(I165:I166)</f>
        <v>0</v>
      </c>
      <c r="J164" s="161">
        <f t="shared" si="27"/>
        <v>0</v>
      </c>
      <c r="K164" s="161">
        <f t="shared" si="27"/>
        <v>0</v>
      </c>
      <c r="L164" s="162">
        <f t="shared" si="27"/>
        <v>0</v>
      </c>
      <c r="M164" s="42"/>
    </row>
    <row r="165" spans="2:13" ht="15.75" x14ac:dyDescent="0.25">
      <c r="B165" s="39"/>
      <c r="C165" s="275"/>
      <c r="D165" s="276"/>
      <c r="E165" s="276"/>
      <c r="F165" s="283" t="s">
        <v>151</v>
      </c>
      <c r="G165" s="284"/>
      <c r="H165" s="94"/>
      <c r="I165" s="94"/>
      <c r="J165" s="94"/>
      <c r="K165" s="94"/>
      <c r="L165" s="95"/>
      <c r="M165" s="42"/>
    </row>
    <row r="166" spans="2:13" ht="23.25" customHeight="1" x14ac:dyDescent="0.25">
      <c r="B166" s="39"/>
      <c r="C166" s="275"/>
      <c r="D166" s="276"/>
      <c r="E166" s="276"/>
      <c r="F166" s="283" t="s">
        <v>86</v>
      </c>
      <c r="G166" s="284"/>
      <c r="H166" s="193"/>
      <c r="I166" s="193"/>
      <c r="J166" s="193"/>
      <c r="K166" s="193"/>
      <c r="L166" s="226"/>
      <c r="M166" s="42"/>
    </row>
    <row r="167" spans="2:13" ht="18" customHeight="1" x14ac:dyDescent="0.25">
      <c r="B167" s="39"/>
      <c r="C167" s="275"/>
      <c r="D167" s="276"/>
      <c r="E167" s="276"/>
      <c r="F167" s="279" t="s">
        <v>149</v>
      </c>
      <c r="G167" s="280"/>
      <c r="H167" s="94"/>
      <c r="I167" s="94"/>
      <c r="J167" s="94"/>
      <c r="K167" s="94"/>
      <c r="L167" s="95"/>
      <c r="M167" s="42"/>
    </row>
    <row r="168" spans="2:13" ht="19.5" customHeight="1" thickBot="1" x14ac:dyDescent="0.3">
      <c r="B168" s="39"/>
      <c r="C168" s="277"/>
      <c r="D168" s="278"/>
      <c r="E168" s="278"/>
      <c r="F168" s="281" t="s">
        <v>150</v>
      </c>
      <c r="G168" s="282"/>
      <c r="H168" s="191"/>
      <c r="I168" s="191"/>
      <c r="J168" s="191"/>
      <c r="K168" s="191"/>
      <c r="L168" s="192"/>
      <c r="M168" s="42"/>
    </row>
    <row r="169" spans="2:13" ht="24" customHeight="1" x14ac:dyDescent="0.25">
      <c r="B169" s="39"/>
      <c r="C169" s="273" t="s">
        <v>111</v>
      </c>
      <c r="D169" s="274"/>
      <c r="E169" s="274"/>
      <c r="F169" s="285" t="s">
        <v>146</v>
      </c>
      <c r="G169" s="286"/>
      <c r="H169" s="115"/>
      <c r="I169" s="115"/>
      <c r="J169" s="115"/>
      <c r="K169" s="115"/>
      <c r="L169" s="116"/>
      <c r="M169" s="42"/>
    </row>
    <row r="170" spans="2:13" ht="21" customHeight="1" x14ac:dyDescent="0.25">
      <c r="B170" s="39"/>
      <c r="C170" s="275"/>
      <c r="D170" s="276"/>
      <c r="E170" s="276"/>
      <c r="F170" s="279" t="s">
        <v>145</v>
      </c>
      <c r="G170" s="280"/>
      <c r="H170" s="94"/>
      <c r="I170" s="94"/>
      <c r="J170" s="94"/>
      <c r="K170" s="94"/>
      <c r="L170" s="95"/>
      <c r="M170" s="42"/>
    </row>
    <row r="171" spans="2:13" ht="21" customHeight="1" x14ac:dyDescent="0.25">
      <c r="B171" s="39"/>
      <c r="C171" s="275"/>
      <c r="D171" s="276"/>
      <c r="E171" s="276"/>
      <c r="F171" s="279" t="s">
        <v>152</v>
      </c>
      <c r="G171" s="280"/>
      <c r="H171" s="161">
        <f>SUM(H172:H174)</f>
        <v>0</v>
      </c>
      <c r="I171" s="161">
        <f t="shared" ref="I171:L171" si="28">SUM(I172:I174)</f>
        <v>0</v>
      </c>
      <c r="J171" s="161">
        <f t="shared" si="28"/>
        <v>0</v>
      </c>
      <c r="K171" s="161">
        <f t="shared" si="28"/>
        <v>0</v>
      </c>
      <c r="L171" s="162">
        <f t="shared" si="28"/>
        <v>0</v>
      </c>
      <c r="M171" s="42"/>
    </row>
    <row r="172" spans="2:13" ht="21" customHeight="1" x14ac:dyDescent="0.25">
      <c r="B172" s="39"/>
      <c r="C172" s="275"/>
      <c r="D172" s="276"/>
      <c r="E172" s="276"/>
      <c r="F172" s="279" t="s">
        <v>153</v>
      </c>
      <c r="G172" s="280"/>
      <c r="H172" s="94"/>
      <c r="I172" s="94"/>
      <c r="J172" s="94"/>
      <c r="K172" s="94"/>
      <c r="L172" s="95"/>
      <c r="M172" s="42"/>
    </row>
    <row r="173" spans="2:13" ht="18.75" customHeight="1" x14ac:dyDescent="0.25">
      <c r="B173" s="39"/>
      <c r="C173" s="275"/>
      <c r="D173" s="276"/>
      <c r="E173" s="276"/>
      <c r="F173" s="279" t="s">
        <v>154</v>
      </c>
      <c r="G173" s="280"/>
      <c r="H173" s="94"/>
      <c r="I173" s="94"/>
      <c r="J173" s="94"/>
      <c r="K173" s="94"/>
      <c r="L173" s="95"/>
      <c r="M173" s="42"/>
    </row>
    <row r="174" spans="2:13" ht="18.75" customHeight="1" x14ac:dyDescent="0.25">
      <c r="B174" s="39"/>
      <c r="C174" s="275"/>
      <c r="D174" s="276"/>
      <c r="E174" s="276"/>
      <c r="F174" s="279" t="s">
        <v>155</v>
      </c>
      <c r="G174" s="280"/>
      <c r="H174" s="94"/>
      <c r="I174" s="94"/>
      <c r="J174" s="94"/>
      <c r="K174" s="94"/>
      <c r="L174" s="95"/>
      <c r="M174" s="42"/>
    </row>
    <row r="175" spans="2:13" ht="24.75" customHeight="1" x14ac:dyDescent="0.25">
      <c r="B175" s="39"/>
      <c r="C175" s="275"/>
      <c r="D175" s="276"/>
      <c r="E175" s="276"/>
      <c r="F175" s="279" t="s">
        <v>156</v>
      </c>
      <c r="G175" s="280"/>
      <c r="H175" s="94"/>
      <c r="I175" s="94"/>
      <c r="J175" s="94"/>
      <c r="K175" s="94"/>
      <c r="L175" s="95"/>
      <c r="M175" s="42"/>
    </row>
    <row r="176" spans="2:13" ht="39" customHeight="1" thickBot="1" x14ac:dyDescent="0.3">
      <c r="B176" s="39"/>
      <c r="C176" s="277"/>
      <c r="D176" s="278"/>
      <c r="E176" s="278"/>
      <c r="F176" s="281" t="s">
        <v>157</v>
      </c>
      <c r="G176" s="282"/>
      <c r="H176" s="191"/>
      <c r="I176" s="191"/>
      <c r="J176" s="191"/>
      <c r="K176" s="191"/>
      <c r="L176" s="192"/>
      <c r="M176" s="42"/>
    </row>
    <row r="177" spans="2:13" ht="16.5" thickBot="1" x14ac:dyDescent="0.3">
      <c r="B177" s="39"/>
      <c r="C177" s="92"/>
      <c r="D177" s="92"/>
      <c r="E177" s="92"/>
      <c r="F177" s="93"/>
      <c r="G177" s="93"/>
      <c r="H177" s="93"/>
      <c r="I177" s="93"/>
      <c r="J177" s="93"/>
      <c r="K177" s="93"/>
      <c r="L177" s="93"/>
      <c r="M177" s="42"/>
    </row>
    <row r="178" spans="2:13" ht="18.95" customHeight="1" thickBot="1" x14ac:dyDescent="0.3">
      <c r="B178" s="39"/>
      <c r="C178" s="247" t="s">
        <v>132</v>
      </c>
      <c r="D178" s="248"/>
      <c r="E178" s="249"/>
      <c r="F178" s="295" t="str">
        <f>'Project Information'!D10</f>
        <v>-</v>
      </c>
      <c r="G178" s="296"/>
      <c r="H178" s="98"/>
      <c r="I178" s="49"/>
      <c r="J178" s="49"/>
      <c r="K178" s="49"/>
      <c r="L178" s="49"/>
      <c r="M178" s="40"/>
    </row>
    <row r="179" spans="2:13" ht="8.1" customHeight="1" thickBot="1" x14ac:dyDescent="0.3">
      <c r="B179" s="39"/>
      <c r="C179" s="49"/>
      <c r="D179" s="49"/>
      <c r="E179" s="49"/>
      <c r="F179" s="49"/>
      <c r="G179" s="49"/>
      <c r="H179" s="49"/>
      <c r="I179" s="49"/>
      <c r="J179" s="49"/>
      <c r="K179" s="49"/>
      <c r="L179" s="49"/>
      <c r="M179" s="40"/>
    </row>
    <row r="180" spans="2:13" ht="39.950000000000003" customHeight="1" thickBot="1" x14ac:dyDescent="0.3">
      <c r="B180" s="39"/>
      <c r="C180" s="287" t="s">
        <v>65</v>
      </c>
      <c r="D180" s="288"/>
      <c r="E180" s="289"/>
      <c r="F180" s="287" t="s">
        <v>75</v>
      </c>
      <c r="G180" s="290"/>
      <c r="H180" s="154" t="s">
        <v>136</v>
      </c>
      <c r="I180" s="155" t="s">
        <v>137</v>
      </c>
      <c r="J180" s="155" t="s">
        <v>138</v>
      </c>
      <c r="K180" s="155" t="s">
        <v>139</v>
      </c>
      <c r="L180" s="156" t="s">
        <v>140</v>
      </c>
      <c r="M180" s="40"/>
    </row>
    <row r="181" spans="2:13" ht="15.75" customHeight="1" x14ac:dyDescent="0.25">
      <c r="B181" s="39"/>
      <c r="C181" s="273" t="s">
        <v>76</v>
      </c>
      <c r="D181" s="274"/>
      <c r="E181" s="274"/>
      <c r="F181" s="291" t="s">
        <v>141</v>
      </c>
      <c r="G181" s="292"/>
      <c r="H181" s="115"/>
      <c r="I181" s="115"/>
      <c r="J181" s="115"/>
      <c r="K181" s="115"/>
      <c r="L181" s="116"/>
      <c r="M181" s="42"/>
    </row>
    <row r="182" spans="2:13" ht="15.75" customHeight="1" x14ac:dyDescent="0.25">
      <c r="B182" s="39"/>
      <c r="C182" s="275"/>
      <c r="D182" s="276"/>
      <c r="E182" s="276"/>
      <c r="F182" s="293" t="s">
        <v>142</v>
      </c>
      <c r="G182" s="294"/>
      <c r="H182" s="94"/>
      <c r="I182" s="94"/>
      <c r="J182" s="94"/>
      <c r="K182" s="94"/>
      <c r="L182" s="95"/>
      <c r="M182" s="42"/>
    </row>
    <row r="183" spans="2:13" ht="15.75" x14ac:dyDescent="0.25">
      <c r="B183" s="39"/>
      <c r="C183" s="275"/>
      <c r="D183" s="276"/>
      <c r="E183" s="276"/>
      <c r="F183" s="279" t="s">
        <v>143</v>
      </c>
      <c r="G183" s="280"/>
      <c r="H183" s="94"/>
      <c r="I183" s="94"/>
      <c r="J183" s="94"/>
      <c r="K183" s="94"/>
      <c r="L183" s="95"/>
      <c r="M183" s="42"/>
    </row>
    <row r="184" spans="2:13" ht="21" customHeight="1" x14ac:dyDescent="0.25">
      <c r="B184" s="39"/>
      <c r="C184" s="275"/>
      <c r="D184" s="276"/>
      <c r="E184" s="276"/>
      <c r="F184" s="279" t="s">
        <v>80</v>
      </c>
      <c r="G184" s="280"/>
      <c r="H184" s="161">
        <f>SUM(H185:H186)</f>
        <v>0</v>
      </c>
      <c r="I184" s="161">
        <f t="shared" ref="I184:L184" si="29">SUM(I185:I186)</f>
        <v>0</v>
      </c>
      <c r="J184" s="161">
        <f t="shared" si="29"/>
        <v>0</v>
      </c>
      <c r="K184" s="161">
        <f t="shared" si="29"/>
        <v>0</v>
      </c>
      <c r="L184" s="162">
        <f t="shared" si="29"/>
        <v>0</v>
      </c>
      <c r="M184" s="42"/>
    </row>
    <row r="185" spans="2:13" ht="15.75" x14ac:dyDescent="0.25">
      <c r="B185" s="39"/>
      <c r="C185" s="275"/>
      <c r="D185" s="276"/>
      <c r="E185" s="276"/>
      <c r="F185" s="279" t="s">
        <v>81</v>
      </c>
      <c r="G185" s="280"/>
      <c r="H185" s="94"/>
      <c r="I185" s="94"/>
      <c r="J185" s="94"/>
      <c r="K185" s="94"/>
      <c r="L185" s="95"/>
      <c r="M185" s="42"/>
    </row>
    <row r="186" spans="2:13" ht="15.75" x14ac:dyDescent="0.25">
      <c r="B186" s="39"/>
      <c r="C186" s="275"/>
      <c r="D186" s="276"/>
      <c r="E186" s="276"/>
      <c r="F186" s="279" t="s">
        <v>86</v>
      </c>
      <c r="G186" s="280"/>
      <c r="H186" s="94"/>
      <c r="I186" s="94"/>
      <c r="J186" s="94"/>
      <c r="K186" s="94"/>
      <c r="L186" s="95"/>
      <c r="M186" s="42"/>
    </row>
    <row r="187" spans="2:13" ht="26.25" customHeight="1" x14ac:dyDescent="0.25">
      <c r="B187" s="39"/>
      <c r="C187" s="275"/>
      <c r="D187" s="276"/>
      <c r="E187" s="276"/>
      <c r="F187" s="279" t="s">
        <v>79</v>
      </c>
      <c r="G187" s="280"/>
      <c r="H187" s="161">
        <f>SUM(H188:H190)</f>
        <v>0</v>
      </c>
      <c r="I187" s="161">
        <f t="shared" ref="I187" si="30">SUM(I188:I190)</f>
        <v>0</v>
      </c>
      <c r="J187" s="161">
        <f t="shared" ref="J187" si="31">SUM(J188:J190)</f>
        <v>0</v>
      </c>
      <c r="K187" s="161">
        <f t="shared" ref="K187" si="32">SUM(K188:K190)</f>
        <v>0</v>
      </c>
      <c r="L187" s="162">
        <f t="shared" ref="L187" si="33">SUM(L188:L190)</f>
        <v>0</v>
      </c>
      <c r="M187" s="42"/>
    </row>
    <row r="188" spans="2:13" ht="15.75" x14ac:dyDescent="0.25">
      <c r="B188" s="39"/>
      <c r="C188" s="275"/>
      <c r="D188" s="276"/>
      <c r="E188" s="276"/>
      <c r="F188" s="279" t="s">
        <v>81</v>
      </c>
      <c r="G188" s="280"/>
      <c r="H188" s="94"/>
      <c r="I188" s="94"/>
      <c r="J188" s="94"/>
      <c r="K188" s="94"/>
      <c r="L188" s="95"/>
      <c r="M188" s="42"/>
    </row>
    <row r="189" spans="2:13" ht="21.75" customHeight="1" x14ac:dyDescent="0.25">
      <c r="B189" s="39"/>
      <c r="C189" s="275"/>
      <c r="D189" s="276"/>
      <c r="E189" s="276"/>
      <c r="F189" s="279" t="s">
        <v>158</v>
      </c>
      <c r="G189" s="280"/>
      <c r="H189" s="94"/>
      <c r="I189" s="94"/>
      <c r="J189" s="94"/>
      <c r="K189" s="94"/>
      <c r="L189" s="95"/>
      <c r="M189" s="42"/>
    </row>
    <row r="190" spans="2:13" ht="23.25" customHeight="1" thickBot="1" x14ac:dyDescent="0.3">
      <c r="B190" s="39"/>
      <c r="C190" s="277"/>
      <c r="D190" s="278"/>
      <c r="E190" s="278"/>
      <c r="F190" s="281" t="s">
        <v>82</v>
      </c>
      <c r="G190" s="282"/>
      <c r="H190" s="191"/>
      <c r="I190" s="191"/>
      <c r="J190" s="191"/>
      <c r="K190" s="191"/>
      <c r="L190" s="192"/>
      <c r="M190" s="42"/>
    </row>
    <row r="191" spans="2:13" ht="33" customHeight="1" x14ac:dyDescent="0.25">
      <c r="B191" s="39"/>
      <c r="C191" s="273" t="s">
        <v>77</v>
      </c>
      <c r="D191" s="274"/>
      <c r="E191" s="274"/>
      <c r="F191" s="285" t="s">
        <v>83</v>
      </c>
      <c r="G191" s="286"/>
      <c r="H191" s="115"/>
      <c r="I191" s="115"/>
      <c r="J191" s="115"/>
      <c r="K191" s="115"/>
      <c r="L191" s="116"/>
      <c r="M191" s="42"/>
    </row>
    <row r="192" spans="2:13" ht="33" customHeight="1" x14ac:dyDescent="0.25">
      <c r="B192" s="39"/>
      <c r="C192" s="275"/>
      <c r="D192" s="276"/>
      <c r="E192" s="276"/>
      <c r="F192" s="279" t="s">
        <v>84</v>
      </c>
      <c r="G192" s="280"/>
      <c r="H192" s="94"/>
      <c r="I192" s="94"/>
      <c r="J192" s="94"/>
      <c r="K192" s="94"/>
      <c r="L192" s="95"/>
      <c r="M192" s="42"/>
    </row>
    <row r="193" spans="2:13" ht="21" customHeight="1" thickBot="1" x14ac:dyDescent="0.3">
      <c r="B193" s="39"/>
      <c r="C193" s="277"/>
      <c r="D193" s="278"/>
      <c r="E193" s="278"/>
      <c r="F193" s="281" t="s">
        <v>74</v>
      </c>
      <c r="G193" s="282"/>
      <c r="H193" s="96"/>
      <c r="I193" s="194"/>
      <c r="J193" s="96"/>
      <c r="K193" s="96"/>
      <c r="L193" s="97"/>
      <c r="M193" s="42"/>
    </row>
    <row r="194" spans="2:13" ht="23.25" customHeight="1" x14ac:dyDescent="0.25">
      <c r="B194" s="39"/>
      <c r="C194" s="273" t="s">
        <v>110</v>
      </c>
      <c r="D194" s="274"/>
      <c r="E194" s="274"/>
      <c r="F194" s="285" t="s">
        <v>148</v>
      </c>
      <c r="G194" s="286"/>
      <c r="H194" s="223"/>
      <c r="I194" s="223"/>
      <c r="J194" s="223"/>
      <c r="K194" s="223"/>
      <c r="L194" s="224"/>
      <c r="M194" s="42"/>
    </row>
    <row r="195" spans="2:13" ht="15.75" x14ac:dyDescent="0.25">
      <c r="B195" s="39"/>
      <c r="C195" s="275"/>
      <c r="D195" s="276"/>
      <c r="E195" s="276"/>
      <c r="F195" s="279" t="s">
        <v>73</v>
      </c>
      <c r="G195" s="280"/>
      <c r="H195" s="94"/>
      <c r="I195" s="94"/>
      <c r="J195" s="94"/>
      <c r="K195" s="94"/>
      <c r="L195" s="95"/>
      <c r="M195" s="42"/>
    </row>
    <row r="196" spans="2:13" ht="15.75" x14ac:dyDescent="0.25">
      <c r="B196" s="39"/>
      <c r="C196" s="275"/>
      <c r="D196" s="276"/>
      <c r="E196" s="276"/>
      <c r="F196" s="279" t="s">
        <v>87</v>
      </c>
      <c r="G196" s="280"/>
      <c r="H196" s="94"/>
      <c r="I196" s="94"/>
      <c r="J196" s="94"/>
      <c r="K196" s="94"/>
      <c r="L196" s="95"/>
      <c r="M196" s="42"/>
    </row>
    <row r="197" spans="2:13" ht="15.75" x14ac:dyDescent="0.25">
      <c r="B197" s="39"/>
      <c r="C197" s="275"/>
      <c r="D197" s="276"/>
      <c r="E197" s="276"/>
      <c r="F197" s="279" t="s">
        <v>144</v>
      </c>
      <c r="G197" s="280"/>
      <c r="H197" s="94"/>
      <c r="I197" s="94"/>
      <c r="J197" s="94"/>
      <c r="K197" s="94"/>
      <c r="L197" s="95"/>
      <c r="M197" s="42"/>
    </row>
    <row r="198" spans="2:13" ht="23.25" customHeight="1" x14ac:dyDescent="0.25">
      <c r="B198" s="39"/>
      <c r="C198" s="275"/>
      <c r="D198" s="276"/>
      <c r="E198" s="276"/>
      <c r="F198" s="279" t="s">
        <v>147</v>
      </c>
      <c r="G198" s="280"/>
      <c r="H198" s="94"/>
      <c r="I198" s="94"/>
      <c r="J198" s="94"/>
      <c r="K198" s="94"/>
      <c r="L198" s="95"/>
      <c r="M198" s="42"/>
    </row>
    <row r="199" spans="2:13" ht="31.5" customHeight="1" x14ac:dyDescent="0.25">
      <c r="B199" s="39"/>
      <c r="C199" s="275"/>
      <c r="D199" s="276"/>
      <c r="E199" s="276"/>
      <c r="F199" s="283" t="s">
        <v>159</v>
      </c>
      <c r="G199" s="284"/>
      <c r="H199" s="161">
        <f>SUM(H200:H201)</f>
        <v>0</v>
      </c>
      <c r="I199" s="161">
        <f t="shared" ref="I199:L199" si="34">SUM(I200:I201)</f>
        <v>0</v>
      </c>
      <c r="J199" s="161">
        <f t="shared" si="34"/>
        <v>0</v>
      </c>
      <c r="K199" s="161">
        <f t="shared" si="34"/>
        <v>0</v>
      </c>
      <c r="L199" s="162">
        <f t="shared" si="34"/>
        <v>0</v>
      </c>
      <c r="M199" s="42"/>
    </row>
    <row r="200" spans="2:13" ht="15.75" x14ac:dyDescent="0.25">
      <c r="B200" s="39"/>
      <c r="C200" s="275"/>
      <c r="D200" s="276"/>
      <c r="E200" s="276"/>
      <c r="F200" s="283" t="s">
        <v>151</v>
      </c>
      <c r="G200" s="284"/>
      <c r="H200" s="94"/>
      <c r="I200" s="94"/>
      <c r="J200" s="94"/>
      <c r="K200" s="94"/>
      <c r="L200" s="95"/>
      <c r="M200" s="42"/>
    </row>
    <row r="201" spans="2:13" ht="26.25" customHeight="1" x14ac:dyDescent="0.25">
      <c r="B201" s="39"/>
      <c r="C201" s="275"/>
      <c r="D201" s="276"/>
      <c r="E201" s="276"/>
      <c r="F201" s="283" t="s">
        <v>86</v>
      </c>
      <c r="G201" s="284"/>
      <c r="H201" s="193"/>
      <c r="I201" s="193"/>
      <c r="J201" s="193"/>
      <c r="K201" s="193"/>
      <c r="L201" s="226"/>
      <c r="M201" s="42"/>
    </row>
    <row r="202" spans="2:13" ht="18" customHeight="1" x14ac:dyDescent="0.25">
      <c r="B202" s="39"/>
      <c r="C202" s="275"/>
      <c r="D202" s="276"/>
      <c r="E202" s="276"/>
      <c r="F202" s="279" t="s">
        <v>149</v>
      </c>
      <c r="G202" s="280"/>
      <c r="H202" s="94"/>
      <c r="I202" s="94"/>
      <c r="J202" s="94"/>
      <c r="K202" s="94"/>
      <c r="L202" s="95"/>
      <c r="M202" s="42"/>
    </row>
    <row r="203" spans="2:13" ht="19.5" customHeight="1" thickBot="1" x14ac:dyDescent="0.3">
      <c r="B203" s="39"/>
      <c r="C203" s="277"/>
      <c r="D203" s="278"/>
      <c r="E203" s="278"/>
      <c r="F203" s="281" t="s">
        <v>150</v>
      </c>
      <c r="G203" s="282"/>
      <c r="H203" s="191"/>
      <c r="I203" s="191"/>
      <c r="J203" s="191"/>
      <c r="K203" s="191"/>
      <c r="L203" s="192"/>
      <c r="M203" s="42"/>
    </row>
    <row r="204" spans="2:13" ht="24" customHeight="1" x14ac:dyDescent="0.25">
      <c r="B204" s="39"/>
      <c r="C204" s="273" t="s">
        <v>111</v>
      </c>
      <c r="D204" s="274"/>
      <c r="E204" s="274"/>
      <c r="F204" s="285" t="s">
        <v>146</v>
      </c>
      <c r="G204" s="286"/>
      <c r="H204" s="115"/>
      <c r="I204" s="115"/>
      <c r="J204" s="115"/>
      <c r="K204" s="115"/>
      <c r="L204" s="116"/>
      <c r="M204" s="42"/>
    </row>
    <row r="205" spans="2:13" ht="26.25" customHeight="1" x14ac:dyDescent="0.25">
      <c r="B205" s="39"/>
      <c r="C205" s="275"/>
      <c r="D205" s="276"/>
      <c r="E205" s="276"/>
      <c r="F205" s="279" t="s">
        <v>145</v>
      </c>
      <c r="G205" s="280"/>
      <c r="H205" s="94"/>
      <c r="I205" s="94"/>
      <c r="J205" s="94"/>
      <c r="K205" s="94"/>
      <c r="L205" s="95"/>
      <c r="M205" s="42"/>
    </row>
    <row r="206" spans="2:13" ht="25.5" customHeight="1" x14ac:dyDescent="0.25">
      <c r="B206" s="39"/>
      <c r="C206" s="275"/>
      <c r="D206" s="276"/>
      <c r="E206" s="276"/>
      <c r="F206" s="279" t="s">
        <v>152</v>
      </c>
      <c r="G206" s="280"/>
      <c r="H206" s="161">
        <f>SUM(H207:H209)</f>
        <v>0</v>
      </c>
      <c r="I206" s="161">
        <f t="shared" ref="I206:L206" si="35">SUM(I207:I209)</f>
        <v>0</v>
      </c>
      <c r="J206" s="161">
        <f t="shared" si="35"/>
        <v>0</v>
      </c>
      <c r="K206" s="161">
        <f t="shared" si="35"/>
        <v>0</v>
      </c>
      <c r="L206" s="162">
        <f t="shared" si="35"/>
        <v>0</v>
      </c>
      <c r="M206" s="42"/>
    </row>
    <row r="207" spans="2:13" ht="21" customHeight="1" x14ac:dyDescent="0.25">
      <c r="B207" s="39"/>
      <c r="C207" s="275"/>
      <c r="D207" s="276"/>
      <c r="E207" s="276"/>
      <c r="F207" s="279" t="s">
        <v>153</v>
      </c>
      <c r="G207" s="280"/>
      <c r="H207" s="94"/>
      <c r="I207" s="94"/>
      <c r="J207" s="94"/>
      <c r="K207" s="94"/>
      <c r="L207" s="95"/>
      <c r="M207" s="42"/>
    </row>
    <row r="208" spans="2:13" ht="18.75" customHeight="1" x14ac:dyDescent="0.25">
      <c r="B208" s="39"/>
      <c r="C208" s="275"/>
      <c r="D208" s="276"/>
      <c r="E208" s="276"/>
      <c r="F208" s="279" t="s">
        <v>154</v>
      </c>
      <c r="G208" s="280"/>
      <c r="H208" s="94"/>
      <c r="I208" s="94"/>
      <c r="J208" s="94"/>
      <c r="K208" s="94"/>
      <c r="L208" s="95"/>
      <c r="M208" s="42"/>
    </row>
    <row r="209" spans="1:262" ht="18.75" customHeight="1" x14ac:dyDescent="0.25">
      <c r="B209" s="39"/>
      <c r="C209" s="275"/>
      <c r="D209" s="276"/>
      <c r="E209" s="276"/>
      <c r="F209" s="279" t="s">
        <v>155</v>
      </c>
      <c r="G209" s="280"/>
      <c r="H209" s="94"/>
      <c r="I209" s="94"/>
      <c r="J209" s="94"/>
      <c r="K209" s="94"/>
      <c r="L209" s="95"/>
      <c r="M209" s="42"/>
    </row>
    <row r="210" spans="1:262" ht="22.5" customHeight="1" x14ac:dyDescent="0.25">
      <c r="B210" s="39"/>
      <c r="C210" s="275"/>
      <c r="D210" s="276"/>
      <c r="E210" s="276"/>
      <c r="F210" s="279" t="s">
        <v>156</v>
      </c>
      <c r="G210" s="280"/>
      <c r="H210" s="94"/>
      <c r="I210" s="94"/>
      <c r="J210" s="94"/>
      <c r="K210" s="94"/>
      <c r="L210" s="95"/>
      <c r="M210" s="42"/>
    </row>
    <row r="211" spans="1:262" ht="42" customHeight="1" thickBot="1" x14ac:dyDescent="0.3">
      <c r="B211" s="39"/>
      <c r="C211" s="277"/>
      <c r="D211" s="278"/>
      <c r="E211" s="278"/>
      <c r="F211" s="281" t="s">
        <v>157</v>
      </c>
      <c r="G211" s="282"/>
      <c r="H211" s="191"/>
      <c r="I211" s="191"/>
      <c r="J211" s="191"/>
      <c r="K211" s="191"/>
      <c r="L211" s="192"/>
      <c r="M211" s="42"/>
    </row>
    <row r="212" spans="1:262" s="48" customFormat="1" ht="15" customHeight="1" thickBot="1" x14ac:dyDescent="0.3">
      <c r="A212" s="34"/>
      <c r="B212" s="44"/>
      <c r="C212" s="45"/>
      <c r="D212" s="45"/>
      <c r="E212" s="45"/>
      <c r="F212" s="45"/>
      <c r="G212" s="45"/>
      <c r="H212" s="45"/>
      <c r="I212" s="45"/>
      <c r="J212" s="45"/>
      <c r="K212" s="45"/>
      <c r="L212" s="45"/>
      <c r="M212" s="46"/>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4"/>
      <c r="FI212" s="34"/>
      <c r="FJ212" s="34"/>
      <c r="FK212" s="34"/>
      <c r="FL212" s="34"/>
      <c r="FM212" s="34"/>
      <c r="FN212" s="34"/>
      <c r="FO212" s="34"/>
      <c r="FP212" s="34"/>
      <c r="FQ212" s="34"/>
      <c r="FR212" s="34"/>
      <c r="FS212" s="34"/>
      <c r="FT212" s="34"/>
      <c r="FU212" s="34"/>
      <c r="FV212" s="34"/>
      <c r="FW212" s="34"/>
      <c r="FX212" s="34"/>
      <c r="FY212" s="34"/>
      <c r="FZ212" s="34"/>
      <c r="GA212" s="34"/>
      <c r="GB212" s="34"/>
      <c r="GC212" s="34"/>
      <c r="GD212" s="34"/>
      <c r="GE212" s="34"/>
      <c r="GF212" s="34"/>
      <c r="GG212" s="34"/>
      <c r="GH212" s="34"/>
      <c r="GI212" s="34"/>
      <c r="GJ212" s="34"/>
      <c r="GK212" s="34"/>
      <c r="GL212" s="34"/>
      <c r="GM212" s="34"/>
      <c r="GN212" s="34"/>
      <c r="GO212" s="34"/>
      <c r="GP212" s="34"/>
      <c r="GQ212" s="34"/>
      <c r="GR212" s="34"/>
      <c r="GS212" s="34"/>
      <c r="GT212" s="34"/>
      <c r="GU212" s="34"/>
      <c r="GV212" s="34"/>
      <c r="GW212" s="34"/>
      <c r="GX212" s="34"/>
      <c r="GY212" s="34"/>
      <c r="GZ212" s="34"/>
      <c r="HA212" s="34"/>
      <c r="HB212" s="34"/>
      <c r="HC212" s="34"/>
      <c r="HD212" s="34"/>
      <c r="HE212" s="34"/>
      <c r="HF212" s="34"/>
      <c r="HG212" s="34"/>
      <c r="HH212" s="34"/>
      <c r="HI212" s="34"/>
      <c r="HJ212" s="34"/>
      <c r="HK212" s="34"/>
      <c r="HL212" s="34"/>
      <c r="HM212" s="34"/>
      <c r="HN212" s="34"/>
      <c r="HO212" s="34"/>
      <c r="HP212" s="34"/>
      <c r="HQ212" s="34"/>
      <c r="HR212" s="34"/>
      <c r="HS212" s="34"/>
      <c r="HT212" s="34"/>
      <c r="HU212" s="34"/>
      <c r="HV212" s="34"/>
      <c r="HW212" s="34"/>
      <c r="HX212" s="34"/>
      <c r="HY212" s="34"/>
      <c r="HZ212" s="34"/>
      <c r="IA212" s="34"/>
      <c r="IB212" s="34"/>
      <c r="IC212" s="34"/>
      <c r="ID212" s="34"/>
      <c r="IE212" s="34"/>
      <c r="IF212" s="34"/>
      <c r="IG212" s="34"/>
      <c r="IH212" s="34"/>
      <c r="II212" s="34"/>
      <c r="IJ212" s="34"/>
      <c r="IK212" s="34"/>
      <c r="IL212" s="34"/>
      <c r="IM212" s="34"/>
      <c r="IN212" s="34"/>
      <c r="IO212" s="34"/>
      <c r="IP212" s="34"/>
      <c r="IQ212" s="34"/>
      <c r="IR212" s="34"/>
      <c r="IS212" s="34"/>
      <c r="IT212" s="34"/>
      <c r="IU212" s="34"/>
      <c r="IV212" s="34"/>
      <c r="IW212" s="34"/>
      <c r="IX212" s="34"/>
      <c r="IY212" s="34"/>
      <c r="IZ212" s="34"/>
      <c r="JA212" s="34"/>
      <c r="JB212" s="34"/>
    </row>
  </sheetData>
  <sheetProtection algorithmName="SHA-512" hashValue="1d6WiQ7Mq7OaIoIZD/9CzFaD6nWNpSgpDKZHh50j8HZuJsY2lEGx3uPlEUmE6PdKZV+NO9NCq9JnC7Xm33eIXw==" saltValue="fR4HtuXIQFKl/tt6H4I4GA==" spinCount="100000" sheet="1" formatCells="0" formatColumns="0" formatRows="0" insertColumns="0" insertRows="0" insertHyperlinks="0" selectLockedCells="1" sort="0" autoFilter="0" pivotTables="0"/>
  <mergeCells count="233">
    <mergeCell ref="F12:G12"/>
    <mergeCell ref="F13:G13"/>
    <mergeCell ref="F14:G14"/>
    <mergeCell ref="F15:G15"/>
    <mergeCell ref="F16:G16"/>
    <mergeCell ref="C3:E3"/>
    <mergeCell ref="C5:E5"/>
    <mergeCell ref="F5:G5"/>
    <mergeCell ref="F6:G6"/>
    <mergeCell ref="F7:G7"/>
    <mergeCell ref="F8:G8"/>
    <mergeCell ref="F9:G9"/>
    <mergeCell ref="F10:G10"/>
    <mergeCell ref="F11:G11"/>
    <mergeCell ref="C6:E15"/>
    <mergeCell ref="C16:E18"/>
    <mergeCell ref="C19:E28"/>
    <mergeCell ref="F23:G23"/>
    <mergeCell ref="F24:G24"/>
    <mergeCell ref="F25:G25"/>
    <mergeCell ref="F17:G17"/>
    <mergeCell ref="F18:G18"/>
    <mergeCell ref="F19:G19"/>
    <mergeCell ref="F20:G20"/>
    <mergeCell ref="F21:G21"/>
    <mergeCell ref="F22:G22"/>
    <mergeCell ref="F31:G31"/>
    <mergeCell ref="F32:G32"/>
    <mergeCell ref="F33:G33"/>
    <mergeCell ref="F34:G34"/>
    <mergeCell ref="F35:G35"/>
    <mergeCell ref="F36:G36"/>
    <mergeCell ref="F26:G26"/>
    <mergeCell ref="F27:G27"/>
    <mergeCell ref="F28:G28"/>
    <mergeCell ref="F29:G29"/>
    <mergeCell ref="F30:G30"/>
    <mergeCell ref="F52:G52"/>
    <mergeCell ref="F53:G53"/>
    <mergeCell ref="F54:G54"/>
    <mergeCell ref="F55:G55"/>
    <mergeCell ref="F56:G56"/>
    <mergeCell ref="F57:G57"/>
    <mergeCell ref="C29:E36"/>
    <mergeCell ref="F47:G47"/>
    <mergeCell ref="F48:G48"/>
    <mergeCell ref="F49:G49"/>
    <mergeCell ref="F50:G50"/>
    <mergeCell ref="F51:G51"/>
    <mergeCell ref="C38:E38"/>
    <mergeCell ref="C40:E40"/>
    <mergeCell ref="F40:G40"/>
    <mergeCell ref="F41:G41"/>
    <mergeCell ref="F42:G42"/>
    <mergeCell ref="F43:G43"/>
    <mergeCell ref="F44:G44"/>
    <mergeCell ref="F45:G45"/>
    <mergeCell ref="F46:G46"/>
    <mergeCell ref="F38:G38"/>
    <mergeCell ref="C41:E50"/>
    <mergeCell ref="C51:E53"/>
    <mergeCell ref="F61:G61"/>
    <mergeCell ref="F62:G62"/>
    <mergeCell ref="F63:G63"/>
    <mergeCell ref="F64:G64"/>
    <mergeCell ref="F65:G65"/>
    <mergeCell ref="C54:E63"/>
    <mergeCell ref="F58:G58"/>
    <mergeCell ref="F59:G59"/>
    <mergeCell ref="F60:G60"/>
    <mergeCell ref="C64:E71"/>
    <mergeCell ref="F82:G82"/>
    <mergeCell ref="F83:G83"/>
    <mergeCell ref="F84:G84"/>
    <mergeCell ref="F85:G85"/>
    <mergeCell ref="F86:G86"/>
    <mergeCell ref="C73:E73"/>
    <mergeCell ref="C75:E75"/>
    <mergeCell ref="F75:G75"/>
    <mergeCell ref="F76:G76"/>
    <mergeCell ref="F77:G77"/>
    <mergeCell ref="F78:G78"/>
    <mergeCell ref="F79:G79"/>
    <mergeCell ref="F80:G80"/>
    <mergeCell ref="F81:G81"/>
    <mergeCell ref="F73:G73"/>
    <mergeCell ref="C76:E85"/>
    <mergeCell ref="C86:E88"/>
    <mergeCell ref="F66:G66"/>
    <mergeCell ref="F67:G67"/>
    <mergeCell ref="F68:G68"/>
    <mergeCell ref="F69:G69"/>
    <mergeCell ref="F70:G70"/>
    <mergeCell ref="F71:G71"/>
    <mergeCell ref="C89:E98"/>
    <mergeCell ref="F93:G93"/>
    <mergeCell ref="F94:G94"/>
    <mergeCell ref="F95:G95"/>
    <mergeCell ref="F87:G87"/>
    <mergeCell ref="F88:G88"/>
    <mergeCell ref="F89:G89"/>
    <mergeCell ref="F90:G90"/>
    <mergeCell ref="F91:G91"/>
    <mergeCell ref="F92:G92"/>
    <mergeCell ref="F101:G101"/>
    <mergeCell ref="F102:G102"/>
    <mergeCell ref="F103:G103"/>
    <mergeCell ref="F104:G104"/>
    <mergeCell ref="F105:G105"/>
    <mergeCell ref="F106:G106"/>
    <mergeCell ref="F96:G96"/>
    <mergeCell ref="F97:G97"/>
    <mergeCell ref="F98:G98"/>
    <mergeCell ref="F99:G99"/>
    <mergeCell ref="F100:G100"/>
    <mergeCell ref="F122:G122"/>
    <mergeCell ref="F123:G123"/>
    <mergeCell ref="F124:G124"/>
    <mergeCell ref="F125:G125"/>
    <mergeCell ref="F126:G126"/>
    <mergeCell ref="F127:G127"/>
    <mergeCell ref="C99:E106"/>
    <mergeCell ref="F117:G117"/>
    <mergeCell ref="F118:G118"/>
    <mergeCell ref="F119:G119"/>
    <mergeCell ref="F120:G120"/>
    <mergeCell ref="F121:G121"/>
    <mergeCell ref="C108:E108"/>
    <mergeCell ref="C110:E110"/>
    <mergeCell ref="F110:G110"/>
    <mergeCell ref="F111:G111"/>
    <mergeCell ref="F112:G112"/>
    <mergeCell ref="F113:G113"/>
    <mergeCell ref="F114:G114"/>
    <mergeCell ref="F115:G115"/>
    <mergeCell ref="F116:G116"/>
    <mergeCell ref="F108:G108"/>
    <mergeCell ref="C111:E120"/>
    <mergeCell ref="C121:E123"/>
    <mergeCell ref="F131:G131"/>
    <mergeCell ref="F132:G132"/>
    <mergeCell ref="F133:G133"/>
    <mergeCell ref="F134:G134"/>
    <mergeCell ref="F135:G135"/>
    <mergeCell ref="C124:E133"/>
    <mergeCell ref="F128:G128"/>
    <mergeCell ref="F129:G129"/>
    <mergeCell ref="F130:G130"/>
    <mergeCell ref="C134:E141"/>
    <mergeCell ref="F152:G152"/>
    <mergeCell ref="F153:G153"/>
    <mergeCell ref="F154:G154"/>
    <mergeCell ref="F155:G155"/>
    <mergeCell ref="F156:G156"/>
    <mergeCell ref="C143:E143"/>
    <mergeCell ref="C145:E145"/>
    <mergeCell ref="F145:G145"/>
    <mergeCell ref="F146:G146"/>
    <mergeCell ref="F147:G147"/>
    <mergeCell ref="F148:G148"/>
    <mergeCell ref="F149:G149"/>
    <mergeCell ref="F150:G150"/>
    <mergeCell ref="F151:G151"/>
    <mergeCell ref="F143:G143"/>
    <mergeCell ref="C146:E155"/>
    <mergeCell ref="C156:E158"/>
    <mergeCell ref="F136:G136"/>
    <mergeCell ref="F137:G137"/>
    <mergeCell ref="F138:G138"/>
    <mergeCell ref="F139:G139"/>
    <mergeCell ref="F140:G140"/>
    <mergeCell ref="F141:G141"/>
    <mergeCell ref="C159:E168"/>
    <mergeCell ref="F163:G163"/>
    <mergeCell ref="F164:G164"/>
    <mergeCell ref="F165:G165"/>
    <mergeCell ref="F157:G157"/>
    <mergeCell ref="F158:G158"/>
    <mergeCell ref="F159:G159"/>
    <mergeCell ref="F160:G160"/>
    <mergeCell ref="F161:G161"/>
    <mergeCell ref="F162:G162"/>
    <mergeCell ref="F171:G171"/>
    <mergeCell ref="F172:G172"/>
    <mergeCell ref="F173:G173"/>
    <mergeCell ref="F174:G174"/>
    <mergeCell ref="F175:G175"/>
    <mergeCell ref="F176:G176"/>
    <mergeCell ref="F166:G166"/>
    <mergeCell ref="F167:G167"/>
    <mergeCell ref="F168:G168"/>
    <mergeCell ref="F169:G169"/>
    <mergeCell ref="F170:G170"/>
    <mergeCell ref="F192:G192"/>
    <mergeCell ref="F193:G193"/>
    <mergeCell ref="F194:G194"/>
    <mergeCell ref="F195:G195"/>
    <mergeCell ref="F196:G196"/>
    <mergeCell ref="F197:G197"/>
    <mergeCell ref="C169:E176"/>
    <mergeCell ref="F187:G187"/>
    <mergeCell ref="F188:G188"/>
    <mergeCell ref="F189:G189"/>
    <mergeCell ref="F190:G190"/>
    <mergeCell ref="F191:G191"/>
    <mergeCell ref="C178:E178"/>
    <mergeCell ref="C180:E180"/>
    <mergeCell ref="F180:G180"/>
    <mergeCell ref="F181:G181"/>
    <mergeCell ref="F182:G182"/>
    <mergeCell ref="F183:G183"/>
    <mergeCell ref="F184:G184"/>
    <mergeCell ref="F185:G185"/>
    <mergeCell ref="F186:G186"/>
    <mergeCell ref="F178:G178"/>
    <mergeCell ref="C181:E190"/>
    <mergeCell ref="C191:E193"/>
    <mergeCell ref="C204:E211"/>
    <mergeCell ref="F206:G206"/>
    <mergeCell ref="F207:G207"/>
    <mergeCell ref="F208:G208"/>
    <mergeCell ref="F209:G209"/>
    <mergeCell ref="F210:G210"/>
    <mergeCell ref="F211:G211"/>
    <mergeCell ref="F201:G201"/>
    <mergeCell ref="F202:G202"/>
    <mergeCell ref="F203:G203"/>
    <mergeCell ref="F204:G204"/>
    <mergeCell ref="F205:G205"/>
    <mergeCell ref="C194:E203"/>
    <mergeCell ref="F198:G198"/>
    <mergeCell ref="F199:G199"/>
    <mergeCell ref="F200:G200"/>
  </mergeCells>
  <pageMargins left="0.7" right="0.7" top="0.75" bottom="0.75" header="0.3" footer="0.3"/>
  <pageSetup scale="1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JR37"/>
  <sheetViews>
    <sheetView zoomScale="85" zoomScaleNormal="85" workbookViewId="0">
      <selection activeCell="G9" sqref="G9"/>
    </sheetView>
  </sheetViews>
  <sheetFormatPr defaultRowHeight="15" x14ac:dyDescent="0.25"/>
  <cols>
    <col min="1" max="1" width="3.7109375" style="34" customWidth="1"/>
    <col min="2" max="2" width="2" style="34" customWidth="1"/>
    <col min="3" max="3" width="3" style="34" customWidth="1"/>
    <col min="4" max="6" width="14.85546875" style="34" customWidth="1"/>
    <col min="7" max="7" width="91.85546875" style="34" customWidth="1"/>
    <col min="8" max="8" width="5.42578125" style="34" customWidth="1"/>
    <col min="9" max="9" width="9.140625" style="34"/>
    <col min="10" max="10" width="11.5703125" style="34" bestFit="1" customWidth="1"/>
    <col min="11" max="16384" width="9.140625" style="34"/>
  </cols>
  <sheetData>
    <row r="1" spans="2:8" ht="15" customHeight="1" thickBot="1" x14ac:dyDescent="0.3"/>
    <row r="2" spans="2:8" ht="12" customHeight="1" thickBot="1" x14ac:dyDescent="0.3">
      <c r="B2" s="35"/>
      <c r="C2" s="36"/>
      <c r="D2" s="36"/>
      <c r="E2" s="36"/>
      <c r="F2" s="36"/>
      <c r="G2" s="36"/>
      <c r="H2" s="37"/>
    </row>
    <row r="3" spans="2:8" ht="19.5" customHeight="1" thickBot="1" x14ac:dyDescent="0.3">
      <c r="B3" s="39"/>
      <c r="C3" s="315" t="s">
        <v>112</v>
      </c>
      <c r="D3" s="316"/>
      <c r="E3" s="316"/>
      <c r="F3" s="316"/>
      <c r="G3" s="317"/>
      <c r="H3" s="165"/>
    </row>
    <row r="4" spans="2:8" ht="9.75" customHeight="1" x14ac:dyDescent="0.25">
      <c r="B4" s="39"/>
      <c r="C4" s="49"/>
      <c r="D4" s="49"/>
      <c r="E4" s="49"/>
      <c r="F4" s="49"/>
      <c r="G4" s="49"/>
      <c r="H4" s="40"/>
    </row>
    <row r="5" spans="2:8" ht="46.5" customHeight="1" x14ac:dyDescent="0.25">
      <c r="B5" s="39"/>
      <c r="C5" s="49"/>
      <c r="D5" s="318" t="s">
        <v>163</v>
      </c>
      <c r="E5" s="318"/>
      <c r="F5" s="318"/>
      <c r="G5" s="318"/>
      <c r="H5" s="40"/>
    </row>
    <row r="6" spans="2:8" ht="9.75" customHeight="1" x14ac:dyDescent="0.25">
      <c r="B6" s="39"/>
      <c r="C6" s="49"/>
      <c r="D6" s="166"/>
      <c r="E6" s="218"/>
      <c r="F6" s="218"/>
      <c r="G6" s="166"/>
      <c r="H6" s="40"/>
    </row>
    <row r="7" spans="2:8" ht="39" customHeight="1" x14ac:dyDescent="0.25">
      <c r="B7" s="39"/>
      <c r="C7" s="49"/>
      <c r="D7" s="129" t="s">
        <v>113</v>
      </c>
      <c r="E7" s="217" t="s">
        <v>114</v>
      </c>
      <c r="F7" s="217" t="s">
        <v>115</v>
      </c>
      <c r="G7" s="49"/>
      <c r="H7" s="40"/>
    </row>
    <row r="8" spans="2:8" ht="26.25" customHeight="1" x14ac:dyDescent="0.25">
      <c r="B8" s="39"/>
      <c r="C8" s="49"/>
      <c r="D8" s="163">
        <v>1</v>
      </c>
      <c r="E8" s="164">
        <v>43692</v>
      </c>
      <c r="F8" s="164">
        <v>43815</v>
      </c>
      <c r="G8" s="49"/>
      <c r="H8" s="40"/>
    </row>
    <row r="9" spans="2:8" ht="26.25" customHeight="1" x14ac:dyDescent="0.25">
      <c r="B9" s="39"/>
      <c r="C9" s="49"/>
      <c r="D9" s="163">
        <v>2</v>
      </c>
      <c r="E9" s="164">
        <v>43816</v>
      </c>
      <c r="F9" s="164">
        <v>43936</v>
      </c>
      <c r="G9" s="49"/>
      <c r="H9" s="40"/>
    </row>
    <row r="10" spans="2:8" ht="26.25" customHeight="1" x14ac:dyDescent="0.25">
      <c r="B10" s="39"/>
      <c r="C10" s="49"/>
      <c r="D10" s="163">
        <v>3</v>
      </c>
      <c r="E10" s="164">
        <v>43937</v>
      </c>
      <c r="F10" s="164">
        <v>44060</v>
      </c>
      <c r="G10" s="49"/>
      <c r="H10" s="40"/>
    </row>
    <row r="11" spans="2:8" ht="26.25" customHeight="1" x14ac:dyDescent="0.25">
      <c r="B11" s="39"/>
      <c r="C11" s="49"/>
      <c r="D11" s="163">
        <v>4</v>
      </c>
      <c r="E11" s="164">
        <v>44061</v>
      </c>
      <c r="F11" s="164">
        <v>44151</v>
      </c>
      <c r="G11" s="49"/>
      <c r="H11" s="40"/>
    </row>
    <row r="12" spans="2:8" ht="26.25" customHeight="1" x14ac:dyDescent="0.25">
      <c r="B12" s="39"/>
      <c r="C12" s="49"/>
      <c r="D12" s="163">
        <v>5</v>
      </c>
      <c r="E12" s="164">
        <v>44152</v>
      </c>
      <c r="F12" s="164">
        <v>44242</v>
      </c>
      <c r="G12" s="49"/>
      <c r="H12" s="40"/>
    </row>
    <row r="13" spans="2:8" ht="9.75" customHeight="1" thickBot="1" x14ac:dyDescent="0.3">
      <c r="B13" s="39"/>
      <c r="C13" s="49"/>
      <c r="D13" s="49"/>
      <c r="E13" s="49"/>
      <c r="F13" s="49"/>
      <c r="G13" s="49"/>
      <c r="H13" s="40"/>
    </row>
    <row r="14" spans="2:8" ht="20.100000000000001" customHeight="1" thickBot="1" x14ac:dyDescent="0.3">
      <c r="B14" s="39"/>
      <c r="C14" s="315" t="s">
        <v>91</v>
      </c>
      <c r="D14" s="316"/>
      <c r="E14" s="316"/>
      <c r="F14" s="316"/>
      <c r="G14" s="317"/>
      <c r="H14" s="40"/>
    </row>
    <row r="15" spans="2:8" ht="9.9499999999999993" customHeight="1" x14ac:dyDescent="0.25">
      <c r="B15" s="39"/>
      <c r="C15" s="123"/>
      <c r="D15" s="124"/>
      <c r="E15" s="124"/>
      <c r="F15" s="124"/>
      <c r="G15" s="124"/>
      <c r="H15" s="42"/>
    </row>
    <row r="16" spans="2:8" ht="26.25" customHeight="1" x14ac:dyDescent="0.25">
      <c r="B16" s="39"/>
      <c r="C16" s="123"/>
      <c r="D16" s="125" t="s">
        <v>89</v>
      </c>
      <c r="E16" s="312" t="s">
        <v>92</v>
      </c>
      <c r="F16" s="313"/>
      <c r="G16" s="314"/>
      <c r="H16" s="42"/>
    </row>
    <row r="17" spans="2:8" ht="26.25" customHeight="1" x14ac:dyDescent="0.25">
      <c r="B17" s="39"/>
      <c r="C17" s="123"/>
      <c r="D17" s="127" t="s">
        <v>88</v>
      </c>
      <c r="E17" s="312" t="s">
        <v>93</v>
      </c>
      <c r="F17" s="313"/>
      <c r="G17" s="314"/>
      <c r="H17" s="42"/>
    </row>
    <row r="18" spans="2:8" ht="26.25" customHeight="1" x14ac:dyDescent="0.25">
      <c r="B18" s="39"/>
      <c r="C18" s="123"/>
      <c r="D18" s="128" t="s">
        <v>94</v>
      </c>
      <c r="E18" s="312" t="s">
        <v>95</v>
      </c>
      <c r="F18" s="313"/>
      <c r="G18" s="314"/>
      <c r="H18" s="42"/>
    </row>
    <row r="19" spans="2:8" ht="26.25" customHeight="1" x14ac:dyDescent="0.25">
      <c r="B19" s="39"/>
      <c r="C19" s="123"/>
      <c r="D19" s="129" t="s">
        <v>90</v>
      </c>
      <c r="E19" s="312" t="s">
        <v>96</v>
      </c>
      <c r="F19" s="313"/>
      <c r="G19" s="314"/>
      <c r="H19" s="42"/>
    </row>
    <row r="20" spans="2:8" ht="9.9499999999999993" customHeight="1" thickBot="1" x14ac:dyDescent="0.3">
      <c r="B20" s="39"/>
      <c r="C20" s="123"/>
      <c r="D20" s="124"/>
      <c r="E20" s="124"/>
      <c r="F20" s="124"/>
      <c r="G20" s="124"/>
      <c r="H20" s="42"/>
    </row>
    <row r="21" spans="2:8" ht="20.100000000000001" customHeight="1" thickBot="1" x14ac:dyDescent="0.3">
      <c r="B21" s="39"/>
      <c r="C21" s="315" t="s">
        <v>97</v>
      </c>
      <c r="D21" s="316"/>
      <c r="E21" s="316"/>
      <c r="F21" s="316"/>
      <c r="G21" s="317"/>
      <c r="H21" s="40"/>
    </row>
    <row r="22" spans="2:8" ht="9.9499999999999993" customHeight="1" x14ac:dyDescent="0.25">
      <c r="B22" s="39"/>
      <c r="C22" s="123"/>
      <c r="D22" s="124"/>
      <c r="E22" s="124"/>
      <c r="F22" s="124"/>
      <c r="G22" s="124"/>
      <c r="H22" s="42"/>
    </row>
    <row r="23" spans="2:8" ht="26.25" customHeight="1" x14ac:dyDescent="0.25">
      <c r="B23" s="39"/>
      <c r="C23" s="123"/>
      <c r="D23" s="130" t="s">
        <v>102</v>
      </c>
      <c r="E23" s="319" t="s">
        <v>97</v>
      </c>
      <c r="F23" s="320"/>
      <c r="G23" s="321"/>
      <c r="H23" s="42"/>
    </row>
    <row r="24" spans="2:8" ht="38.25" customHeight="1" x14ac:dyDescent="0.25">
      <c r="B24" s="39"/>
      <c r="C24" s="123"/>
      <c r="D24" s="126" t="s">
        <v>98</v>
      </c>
      <c r="E24" s="312" t="s">
        <v>160</v>
      </c>
      <c r="F24" s="313"/>
      <c r="G24" s="314"/>
      <c r="H24" s="42"/>
    </row>
    <row r="25" spans="2:8" ht="55.5" customHeight="1" x14ac:dyDescent="0.25">
      <c r="B25" s="39"/>
      <c r="C25" s="123"/>
      <c r="D25" s="126" t="s">
        <v>99</v>
      </c>
      <c r="E25" s="312" t="s">
        <v>103</v>
      </c>
      <c r="F25" s="313"/>
      <c r="G25" s="314"/>
      <c r="H25" s="42"/>
    </row>
    <row r="26" spans="2:8" ht="26.25" customHeight="1" x14ac:dyDescent="0.25">
      <c r="B26" s="39"/>
      <c r="C26" s="123"/>
      <c r="D26" s="126" t="s">
        <v>101</v>
      </c>
      <c r="E26" s="312" t="s">
        <v>162</v>
      </c>
      <c r="F26" s="313"/>
      <c r="G26" s="314"/>
      <c r="H26" s="42"/>
    </row>
    <row r="27" spans="2:8" ht="40.5" customHeight="1" x14ac:dyDescent="0.25">
      <c r="B27" s="39"/>
      <c r="C27" s="123"/>
      <c r="D27" s="126" t="s">
        <v>104</v>
      </c>
      <c r="E27" s="312" t="s">
        <v>161</v>
      </c>
      <c r="F27" s="313"/>
      <c r="G27" s="314"/>
      <c r="H27" s="42"/>
    </row>
    <row r="28" spans="2:8" ht="39.75" customHeight="1" x14ac:dyDescent="0.25">
      <c r="B28" s="39"/>
      <c r="C28" s="123"/>
      <c r="D28" s="126"/>
      <c r="E28" s="312" t="s">
        <v>105</v>
      </c>
      <c r="F28" s="313"/>
      <c r="G28" s="314"/>
      <c r="H28" s="42"/>
    </row>
    <row r="29" spans="2:8" ht="9.9499999999999993" customHeight="1" thickBot="1" x14ac:dyDescent="0.3">
      <c r="B29" s="39"/>
      <c r="C29" s="123"/>
      <c r="D29" s="131"/>
      <c r="E29" s="131"/>
      <c r="F29" s="131"/>
      <c r="G29" s="131"/>
      <c r="H29" s="42"/>
    </row>
    <row r="30" spans="2:8" ht="20.100000000000001" customHeight="1" thickBot="1" x14ac:dyDescent="0.3">
      <c r="B30" s="39"/>
      <c r="C30" s="315" t="s">
        <v>106</v>
      </c>
      <c r="D30" s="316"/>
      <c r="E30" s="316"/>
      <c r="F30" s="316"/>
      <c r="G30" s="317"/>
      <c r="H30" s="40"/>
    </row>
    <row r="31" spans="2:8" ht="9.9499999999999993" customHeight="1" x14ac:dyDescent="0.25">
      <c r="B31" s="39"/>
      <c r="C31" s="123"/>
      <c r="D31" s="131"/>
      <c r="E31" s="131"/>
      <c r="F31" s="131"/>
      <c r="G31" s="131"/>
      <c r="H31" s="42"/>
    </row>
    <row r="32" spans="2:8" ht="38.25" customHeight="1" x14ac:dyDescent="0.25">
      <c r="B32" s="39"/>
      <c r="C32" s="123"/>
      <c r="D32" s="312" t="s">
        <v>107</v>
      </c>
      <c r="E32" s="313"/>
      <c r="F32" s="313"/>
      <c r="G32" s="314"/>
      <c r="H32" s="42"/>
    </row>
    <row r="33" spans="1:278" ht="9.9499999999999993" customHeight="1" thickBot="1" x14ac:dyDescent="0.3">
      <c r="B33" s="39"/>
      <c r="C33" s="123"/>
      <c r="D33" s="131"/>
      <c r="E33" s="131"/>
      <c r="F33" s="131"/>
      <c r="G33" s="131"/>
      <c r="H33" s="42"/>
    </row>
    <row r="34" spans="1:278" ht="20.100000000000001" customHeight="1" thickBot="1" x14ac:dyDescent="0.3">
      <c r="B34" s="39"/>
      <c r="C34" s="315" t="s">
        <v>108</v>
      </c>
      <c r="D34" s="316"/>
      <c r="E34" s="316"/>
      <c r="F34" s="316"/>
      <c r="G34" s="317"/>
      <c r="H34" s="40"/>
    </row>
    <row r="35" spans="1:278" ht="9.9499999999999993" customHeight="1" x14ac:dyDescent="0.25">
      <c r="B35" s="39"/>
      <c r="C35" s="123"/>
      <c r="D35" s="131"/>
      <c r="E35" s="131"/>
      <c r="F35" s="131"/>
      <c r="G35" s="131"/>
      <c r="H35" s="42"/>
    </row>
    <row r="36" spans="1:278" ht="49.5" customHeight="1" x14ac:dyDescent="0.25">
      <c r="B36" s="39"/>
      <c r="C36" s="123"/>
      <c r="D36" s="312" t="s">
        <v>109</v>
      </c>
      <c r="E36" s="313"/>
      <c r="F36" s="313"/>
      <c r="G36" s="314"/>
      <c r="H36" s="42"/>
    </row>
    <row r="37" spans="1:278" s="48" customFormat="1" ht="12" customHeight="1" thickBot="1" x14ac:dyDescent="0.3">
      <c r="A37" s="34"/>
      <c r="B37" s="44"/>
      <c r="C37" s="45"/>
      <c r="D37" s="45"/>
      <c r="E37" s="45"/>
      <c r="F37" s="45"/>
      <c r="G37" s="45"/>
      <c r="H37" s="46"/>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c r="IW37" s="34"/>
      <c r="IX37" s="34"/>
      <c r="IY37" s="34"/>
      <c r="IZ37" s="34"/>
      <c r="JA37" s="34"/>
      <c r="JB37" s="34"/>
      <c r="JC37" s="34"/>
      <c r="JD37" s="34"/>
      <c r="JE37" s="34"/>
      <c r="JF37" s="34"/>
      <c r="JG37" s="34"/>
      <c r="JH37" s="34"/>
      <c r="JI37" s="34"/>
      <c r="JJ37" s="34"/>
      <c r="JK37" s="34"/>
      <c r="JL37" s="34"/>
      <c r="JM37" s="34"/>
      <c r="JN37" s="34"/>
      <c r="JO37" s="34"/>
      <c r="JP37" s="34"/>
      <c r="JQ37" s="34"/>
      <c r="JR37" s="34"/>
    </row>
  </sheetData>
  <sheetProtection algorithmName="SHA-512" hashValue="t11t/cVTIzhfJxdphYXjtxPXJiJ0iNy5ZMYoyjI5EdZhqFz2tVc4kQIwzO6YrsARQyf3fYqWd0GUB8fYRJ7hgQ==" saltValue="xr66VA5vV64uEQ9U3kWjGw==" spinCount="100000" sheet="1" formatCells="0" formatColumns="0" formatRows="0" insertColumns="0" insertRows="0" insertHyperlinks="0" selectLockedCells="1" sort="0" autoFilter="0" pivotTables="0"/>
  <mergeCells count="18">
    <mergeCell ref="D36:G36"/>
    <mergeCell ref="C14:G14"/>
    <mergeCell ref="C21:G21"/>
    <mergeCell ref="C30:G30"/>
    <mergeCell ref="D32:G32"/>
    <mergeCell ref="C34:G34"/>
    <mergeCell ref="E17:G17"/>
    <mergeCell ref="E18:G18"/>
    <mergeCell ref="E19:G19"/>
    <mergeCell ref="E23:G23"/>
    <mergeCell ref="E24:G24"/>
    <mergeCell ref="E25:G25"/>
    <mergeCell ref="E26:G26"/>
    <mergeCell ref="E27:G27"/>
    <mergeCell ref="E28:G28"/>
    <mergeCell ref="C3:G3"/>
    <mergeCell ref="D5:G5"/>
    <mergeCell ref="E16:G16"/>
  </mergeCells>
  <pageMargins left="0.7" right="0.7" top="0.75" bottom="0.75" header="0.3" footer="0.3"/>
  <pageSetup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Project Information</vt:lpstr>
      <vt:lpstr>Progress</vt:lpstr>
      <vt:lpstr>Products</vt:lpstr>
      <vt:lpstr>Expenditures</vt:lpstr>
      <vt:lpstr>UTC Metrics</vt:lpstr>
      <vt:lpstr>Instructions</vt:lpstr>
      <vt:lpstr>Expenditures</vt:lpstr>
      <vt:lpstr>Funding_Source</vt:lpstr>
      <vt:lpstr>'UTC Metrics'!Metrics</vt:lpstr>
      <vt:lpstr>Expenditures!Print_Area</vt:lpstr>
      <vt:lpstr>Instructions!Print_Area</vt:lpstr>
      <vt:lpstr>Products!Print_Area</vt:lpstr>
      <vt:lpstr>Progress!Print_Area</vt:lpstr>
      <vt:lpstr>'UTC Metrics'!Print_Area</vt:lpstr>
      <vt:lpstr>Products</vt:lpstr>
      <vt:lpstr>Progress</vt:lpstr>
      <vt:lpstr>Roadmaps</vt:lpstr>
      <vt:lpstr>Summary</vt:lpstr>
      <vt:lpstr>Instructions!Updates</vt:lpstr>
    </vt:vector>
  </TitlesOfParts>
  <Company>Noblis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Glassco</dc:creator>
  <cp:lastModifiedBy>Christopher Melson</cp:lastModifiedBy>
  <cp:lastPrinted>2017-12-24T18:44:56Z</cp:lastPrinted>
  <dcterms:created xsi:type="dcterms:W3CDTF">2015-02-16T18:27:54Z</dcterms:created>
  <dcterms:modified xsi:type="dcterms:W3CDTF">2019-11-20T20:12:09Z</dcterms:modified>
</cp:coreProperties>
</file>